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ED684A02-2466-42FA-A9D4-8F35BCF4D9C3}" xr6:coauthVersionLast="47" xr6:coauthVersionMax="47" xr10:uidLastSave="{00000000-0000-0000-0000-000000000000}"/>
  <bookViews>
    <workbookView xWindow="-120" yWindow="-120" windowWidth="29040" windowHeight="15840" tabRatio="837" xr2:uid="{00000000-000D-0000-FFFF-FFFF00000000}"/>
  </bookViews>
  <sheets>
    <sheet name="Cover" sheetId="30" r:id="rId1"/>
    <sheet name="Index" sheetId="7" r:id="rId2"/>
    <sheet name="Environment " sheetId="27" r:id="rId3"/>
    <sheet name="Employer's impact" sheetId="38" r:id="rId4"/>
    <sheet name="Digital Banking " sheetId="28" r:id="rId5"/>
    <sheet name="Governance Bodies " sheetId="36" r:id="rId6"/>
    <sheet name="Remuneration Indexes " sheetId="24" r:id="rId7"/>
    <sheet name="Ethical Integrity" sheetId="31" r:id="rId8"/>
    <sheet name="Responsible information" sheetId="32" r:id="rId9"/>
    <sheet name="Key subsidiaries" sheetId="39" r:id="rId10"/>
    <sheet name="Reporting Principles" sheetId="10" r:id="rId11"/>
  </sheets>
  <externalReferences>
    <externalReference r:id="rId12"/>
  </externalReferences>
  <definedNames>
    <definedName name="Gender_Diversity_per_Seniority_Level___by_Region_Rate" localSheetId="9">[1]Index!#REF!</definedName>
    <definedName name="Gender_Diversity_per_Seniority_Level___by_Region_Rate">Index!#REF!</definedName>
    <definedName name="_xlnm.Print_Area" localSheetId="3">'Employer''s impact'!$A$2:$K$228</definedName>
    <definedName name="_xlnm.Print_Area" localSheetId="1">Index!$B$1:$G$38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8" i="38" l="1"/>
  <c r="L99" i="38"/>
  <c r="L100" i="38"/>
  <c r="L101" i="38"/>
  <c r="L97" i="38"/>
  <c r="B117" i="38" l="1"/>
  <c r="D286" i="38"/>
  <c r="D285" i="38"/>
  <c r="D284" i="38"/>
  <c r="D283" i="38"/>
  <c r="O275" i="38"/>
  <c r="N275" i="38"/>
  <c r="L275" i="38"/>
  <c r="K275" i="38"/>
  <c r="F275" i="38"/>
  <c r="E275" i="38"/>
  <c r="C275" i="38"/>
  <c r="B275" i="38"/>
  <c r="P274" i="38"/>
  <c r="M274" i="38"/>
  <c r="G274" i="38"/>
  <c r="D274" i="38"/>
  <c r="P273" i="38"/>
  <c r="M273" i="38"/>
  <c r="G273" i="38"/>
  <c r="D273" i="38"/>
  <c r="P272" i="38"/>
  <c r="M272" i="38"/>
  <c r="G272" i="38"/>
  <c r="D272" i="38"/>
  <c r="P271" i="38"/>
  <c r="M271" i="38"/>
  <c r="M275" i="38" s="1"/>
  <c r="G271" i="38"/>
  <c r="D271" i="38"/>
  <c r="I173" i="38"/>
  <c r="H173" i="38"/>
  <c r="G173" i="38"/>
  <c r="F173" i="38"/>
  <c r="E173" i="38"/>
  <c r="D173" i="38"/>
  <c r="C173" i="38"/>
  <c r="B173" i="38"/>
  <c r="Q156" i="38"/>
  <c r="P156" i="38"/>
  <c r="O156" i="38"/>
  <c r="N156" i="38"/>
  <c r="M156" i="38"/>
  <c r="L156" i="38"/>
  <c r="K156" i="38"/>
  <c r="J156" i="38"/>
  <c r="I156" i="38"/>
  <c r="H156" i="38"/>
  <c r="G156" i="38"/>
  <c r="F156" i="38"/>
  <c r="E156" i="38"/>
  <c r="D156" i="38"/>
  <c r="C156" i="38"/>
  <c r="B156" i="38"/>
  <c r="K145" i="38"/>
  <c r="J145" i="38"/>
  <c r="K144" i="38"/>
  <c r="J144" i="38"/>
  <c r="I136" i="38"/>
  <c r="H136" i="38"/>
  <c r="G136" i="38"/>
  <c r="F136" i="38"/>
  <c r="E136" i="38"/>
  <c r="D136" i="38"/>
  <c r="C136" i="38"/>
  <c r="B136" i="38"/>
  <c r="K135" i="38"/>
  <c r="J135" i="38"/>
  <c r="K134" i="38"/>
  <c r="J134" i="38"/>
  <c r="H126" i="38"/>
  <c r="I126" i="38" s="1"/>
  <c r="F126" i="38"/>
  <c r="G126" i="38" s="1"/>
  <c r="D126" i="38"/>
  <c r="E126" i="38" s="1"/>
  <c r="B126" i="38"/>
  <c r="C126" i="38" s="1"/>
  <c r="H125" i="38"/>
  <c r="H127" i="38" s="1"/>
  <c r="F125" i="38"/>
  <c r="F127" i="38" s="1"/>
  <c r="D125" i="38"/>
  <c r="D127" i="38" s="1"/>
  <c r="B125" i="38"/>
  <c r="B127" i="38" s="1"/>
  <c r="H117" i="38"/>
  <c r="F117" i="38"/>
  <c r="D117" i="38"/>
  <c r="K102" i="38"/>
  <c r="J102" i="38"/>
  <c r="I102" i="38"/>
  <c r="H102" i="38"/>
  <c r="G102" i="38"/>
  <c r="F102" i="38"/>
  <c r="E102" i="38"/>
  <c r="D102" i="38"/>
  <c r="C102" i="38"/>
  <c r="B102" i="38"/>
  <c r="I36" i="38"/>
  <c r="H36" i="38"/>
  <c r="G36" i="38"/>
  <c r="F36" i="38"/>
  <c r="E36" i="38"/>
  <c r="D36" i="38"/>
  <c r="C36" i="38"/>
  <c r="B36" i="38"/>
  <c r="K35" i="38"/>
  <c r="J35" i="38"/>
  <c r="K34" i="38"/>
  <c r="J34" i="38"/>
  <c r="K33" i="38"/>
  <c r="J33" i="38"/>
  <c r="K32" i="38"/>
  <c r="J32" i="38"/>
  <c r="J25" i="38"/>
  <c r="H25" i="38"/>
  <c r="F25" i="38"/>
  <c r="D25" i="38"/>
  <c r="B25" i="38"/>
  <c r="L33" i="38" l="1"/>
  <c r="D275" i="38"/>
  <c r="S274" i="38"/>
  <c r="S273" i="38"/>
  <c r="D103" i="38"/>
  <c r="H103" i="38"/>
  <c r="J272" i="38"/>
  <c r="J273" i="38"/>
  <c r="L34" i="38"/>
  <c r="B37" i="38"/>
  <c r="F37" i="38"/>
  <c r="B103" i="38"/>
  <c r="F103" i="38"/>
  <c r="J103" i="38"/>
  <c r="K111" i="38" s="1"/>
  <c r="K36" i="38"/>
  <c r="J136" i="38"/>
  <c r="J146" i="38"/>
  <c r="L35" i="38"/>
  <c r="L102" i="38"/>
  <c r="S271" i="38"/>
  <c r="S272" i="38"/>
  <c r="D37" i="38"/>
  <c r="H37" i="38"/>
  <c r="K136" i="38"/>
  <c r="K146" i="38"/>
  <c r="G275" i="38"/>
  <c r="J275" i="38" s="1"/>
  <c r="J36" i="38"/>
  <c r="L32" i="38"/>
  <c r="J271" i="38"/>
  <c r="J274" i="38"/>
  <c r="P275" i="38"/>
  <c r="S275" i="38" s="1"/>
  <c r="J114" i="38" l="1"/>
  <c r="J113" i="38"/>
  <c r="J116" i="38"/>
  <c r="J115" i="38"/>
  <c r="K112" i="38"/>
  <c r="K113" i="38"/>
  <c r="K116" i="38"/>
  <c r="J111" i="38"/>
  <c r="K115" i="38"/>
  <c r="J112" i="38"/>
  <c r="K114" i="38"/>
  <c r="J37" i="38"/>
  <c r="L36" i="38"/>
  <c r="L45" i="38" s="1"/>
  <c r="L116" i="38"/>
  <c r="L115" i="38"/>
  <c r="L112" i="38"/>
  <c r="L114" i="38"/>
  <c r="L111" i="38"/>
  <c r="L113" i="38"/>
  <c r="J6" i="36"/>
  <c r="M6" i="36"/>
  <c r="L49" i="38" l="1"/>
  <c r="L47" i="38"/>
  <c r="L46" i="38"/>
  <c r="L48" i="38"/>
  <c r="N6" i="36"/>
  <c r="B24" i="36"/>
  <c r="B23" i="36"/>
  <c r="M10" i="36"/>
  <c r="J10" i="36"/>
  <c r="N10" i="36" l="1"/>
  <c r="I11" i="36" s="1"/>
  <c r="I7" i="36"/>
  <c r="E7" i="36"/>
  <c r="L7" i="36"/>
  <c r="H7" i="36"/>
  <c r="D7" i="36"/>
  <c r="K7" i="36"/>
  <c r="G7" i="36"/>
  <c r="C7" i="36"/>
  <c r="J7" i="36"/>
  <c r="B7" i="36"/>
  <c r="F7" i="36"/>
  <c r="B22" i="36"/>
  <c r="M7" i="36"/>
  <c r="C11" i="36" l="1"/>
  <c r="M11" i="36"/>
  <c r="D11" i="36"/>
  <c r="L11" i="36"/>
  <c r="H11" i="36"/>
  <c r="J11" i="36"/>
  <c r="N7" i="36"/>
  <c r="B11" i="36"/>
  <c r="G11" i="36"/>
  <c r="E11" i="36"/>
  <c r="F11" i="36"/>
  <c r="K11" i="36"/>
  <c r="B37" i="24"/>
  <c r="N11"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49" authorId="0" shapeId="0" xr:uid="{819DC198-43E8-4B2E-A466-7B987129CD73}">
      <text>
        <r>
          <rPr>
            <b/>
            <sz val="9"/>
            <color indexed="81"/>
            <rFont val="Tahoma"/>
            <family val="2"/>
            <charset val="161"/>
          </rPr>
          <t>Author:</t>
        </r>
        <r>
          <rPr>
            <sz val="9"/>
            <color indexed="81"/>
            <rFont val="Tahoma"/>
            <family val="2"/>
            <charset val="161"/>
          </rPr>
          <t xml:space="preserve">
This should be deleted.</t>
        </r>
      </text>
    </comment>
  </commentList>
</comments>
</file>

<file path=xl/sharedStrings.xml><?xml version="1.0" encoding="utf-8"?>
<sst xmlns="http://schemas.openxmlformats.org/spreadsheetml/2006/main" count="1093" uniqueCount="514">
  <si>
    <t>Distribution of employees by employment type</t>
  </si>
  <si>
    <t>Employees based on Age Categories and Gender</t>
  </si>
  <si>
    <t>Average years of Tenure</t>
  </si>
  <si>
    <t>Females Turnover Rate - Group</t>
  </si>
  <si>
    <t>Employee Turnover Rate  by Age, Gender, and Region</t>
  </si>
  <si>
    <t>Gender Diversity per Quartile</t>
  </si>
  <si>
    <t>Gender Diversity per Quartile by Region</t>
  </si>
  <si>
    <t xml:space="preserve">Percentage of employees receiving regular performance and career development reviews </t>
  </si>
  <si>
    <t>The proportion of female and male employees receiving variable pay</t>
  </si>
  <si>
    <t>Greece</t>
  </si>
  <si>
    <t>Total</t>
  </si>
  <si>
    <t>Male</t>
  </si>
  <si>
    <t>Female</t>
  </si>
  <si>
    <t>Abroad</t>
  </si>
  <si>
    <t>Group</t>
  </si>
  <si>
    <t>Regions</t>
  </si>
  <si>
    <t>M</t>
  </si>
  <si>
    <t>W</t>
  </si>
  <si>
    <t>Bulgaria</t>
  </si>
  <si>
    <t>Cyprus</t>
  </si>
  <si>
    <t>Lux</t>
  </si>
  <si>
    <t>Romania</t>
  </si>
  <si>
    <t>Region</t>
  </si>
  <si>
    <t>&lt;25</t>
  </si>
  <si>
    <t>26-40</t>
  </si>
  <si>
    <t>41-50</t>
  </si>
  <si>
    <t>51+</t>
  </si>
  <si>
    <t>Συνολικά</t>
  </si>
  <si>
    <t>Clerical Positions</t>
  </si>
  <si>
    <t>Specialists / Middle Management</t>
  </si>
  <si>
    <t>Senior Management</t>
  </si>
  <si>
    <t>Executives</t>
  </si>
  <si>
    <t xml:space="preserve">1st Quartile </t>
  </si>
  <si>
    <t>2nd Quartile</t>
  </si>
  <si>
    <t>3rd Quartile</t>
  </si>
  <si>
    <t>4th Quartile</t>
  </si>
  <si>
    <t>Salary Gap</t>
  </si>
  <si>
    <t>Bonus Gap</t>
  </si>
  <si>
    <t>Mean</t>
  </si>
  <si>
    <t>Median</t>
  </si>
  <si>
    <t>Employment Type</t>
  </si>
  <si>
    <t>Gender diversity in the workforce</t>
  </si>
  <si>
    <t>Gender diversity in the workforce is based on information registered across the Group at the end of Q4 2022.</t>
  </si>
  <si>
    <t>Salary gap ratio  (mean)</t>
  </si>
  <si>
    <t>The Salary pay ratio is calculated based on the following formula:</t>
  </si>
  <si>
    <t>mean: calculated by adding up all of the individual values and dividing this total by the number of observations</t>
  </si>
  <si>
    <t>(1) '=</t>
  </si>
  <si>
    <t>Sum of all yearly base salaries of all male full-time employees</t>
  </si>
  <si>
    <t>Total number of male full-time employees</t>
  </si>
  <si>
    <t>(2) '=</t>
  </si>
  <si>
    <t>Sum of all yearly base salaries of all female full-time employees</t>
  </si>
  <si>
    <t>Total number of female full-time employees</t>
  </si>
  <si>
    <t>=</t>
  </si>
  <si>
    <t>(1) - (2)</t>
  </si>
  <si>
    <t>X 100</t>
  </si>
  <si>
    <t>Salary gap ratio  (median)</t>
  </si>
  <si>
    <t>median: calculated by taking the value for which half of the observations are larger and half are smaller.</t>
  </si>
  <si>
    <t>median of all yearly base salaries of all male full-time employees</t>
  </si>
  <si>
    <t>median of all yearly base salaries of all female full-time employees</t>
  </si>
  <si>
    <t>Bonus form of payment</t>
  </si>
  <si>
    <t xml:space="preserve">Bonus form of payment includes all variable components such as bonuses, incentives, stock options. </t>
  </si>
  <si>
    <t>Bonus gap ratio (mean)</t>
  </si>
  <si>
    <t>The Bonus pay ratio is calculated based on the following formula:</t>
  </si>
  <si>
    <t>(1) =</t>
  </si>
  <si>
    <t>Sum of all yearly bonuses of all male full-time employees</t>
  </si>
  <si>
    <t>(2) =</t>
  </si>
  <si>
    <t>Sum of all yearly bonuses of all female full-time employees</t>
  </si>
  <si>
    <t>Bonus gap ratio (median)</t>
  </si>
  <si>
    <t>median of all yearly bonuses of all male full-time employees</t>
  </si>
  <si>
    <t>median of all yearly bonuses of all female full-time employees</t>
  </si>
  <si>
    <t>Pay gap ratio (base salaries + variable pay) - mean</t>
  </si>
  <si>
    <t>Sum of all yearly pay of all male full-time employees</t>
  </si>
  <si>
    <t>Sum of all yearly pay of all female full-time employees</t>
  </si>
  <si>
    <t>Pay gap ratio (base salaries + variable pay) - median</t>
  </si>
  <si>
    <t>Employee Turnover Ratio</t>
  </si>
  <si>
    <t>Employee Turnover is defined as the number of employees who left the Group (all reasons of leave, except transfers within the Group &amp; carve out initiatives) over a 12-month period, divided by the number of employees at the end of Q4 22</t>
  </si>
  <si>
    <t>Employee Voluntary Turnover Ratio</t>
  </si>
  <si>
    <t>Employee Voluntary Turnover is defined as the number of employees who left the Group (resignation, voluntary separation agreement, death, retirement ) over a 12-month period, divided by the number of employees at the end of Q4 22</t>
  </si>
  <si>
    <t>Employee InVoluntary Turnover Ratio</t>
  </si>
  <si>
    <t>Employee Voluntary Turnover is defined as the number of employees who left the Group (end of fixed term contract, lay offs) over a 12-month period.</t>
  </si>
  <si>
    <t>Management Positions</t>
  </si>
  <si>
    <t>Management positions are defined as the number of employees with team responsibility, across all organizational levels.</t>
  </si>
  <si>
    <t>Seniority Level</t>
  </si>
  <si>
    <t>Seniority Level is derived from the Bank's own human resources system. In this context Bank's grading system is used as the basis for each Group Entity grades or bands to be mapped.</t>
  </si>
  <si>
    <t>"Executives" cluster is defined as the number of employees with a grade, greater or equal "15"* and equivalent grades or bands from other Group entities.</t>
  </si>
  <si>
    <t>*greater or equal the level of Bank's General Manager</t>
  </si>
  <si>
    <t>"Senior Management" cluster is defined as the number of employees with a grade, between "11 - 13"* and equivalent grades or bands from other Group entities.</t>
  </si>
  <si>
    <t>*"13": the level of Bank's Deputy General Manager</t>
  </si>
  <si>
    <t>"Specialists / Middle Management" cluster is defined as the number of employees with a grade, between "6 - 10" and equivalent grades or bands from other Group entities.</t>
  </si>
  <si>
    <t>"Clerical Positions" cluster is defined as the number of employees with a grade, between "1 - 5" and equivalent grades or bands from other Group entities.</t>
  </si>
  <si>
    <t>The "Average years of Tenure" is calculated based on the total years of service in the Group (subtract an employee's (employment) start date from the end of Q4 2022) divided by the number of full-time employees (FTEs), at the end of Q4 2022.</t>
  </si>
  <si>
    <t>Training Hours</t>
  </si>
  <si>
    <t>Total Compensation (for Employee Training KPI)</t>
  </si>
  <si>
    <t>Annualized Compensation based on information retrieved at the end Q4'22. The following fixed &amp; variable components are included 
Salary
Overtime
Allowances
Pension
Incentives
Bonus (incl. SΟ’s)</t>
  </si>
  <si>
    <t>Year</t>
  </si>
  <si>
    <t>Luxemburg</t>
  </si>
  <si>
    <t>Permanent employees</t>
  </si>
  <si>
    <t>Temporary employees</t>
  </si>
  <si>
    <t>Full Time Employees</t>
  </si>
  <si>
    <t>Entity</t>
  </si>
  <si>
    <t>Members</t>
  </si>
  <si>
    <t>BoD</t>
  </si>
  <si>
    <t>ExBo</t>
  </si>
  <si>
    <t>Turnover Rate</t>
  </si>
  <si>
    <t>Voluntary Turnover Rate</t>
  </si>
  <si>
    <t>InVoluntary Turnover Rate</t>
  </si>
  <si>
    <t>Turnover</t>
  </si>
  <si>
    <t>Total HC</t>
  </si>
  <si>
    <t>no of Employees</t>
  </si>
  <si>
    <t>% of Employees</t>
  </si>
  <si>
    <t>Employees</t>
  </si>
  <si>
    <t>Gender Diversity per Seniority Level &amp; by Region</t>
  </si>
  <si>
    <t>Gender Diversity per Quartile &amp; by Region</t>
  </si>
  <si>
    <t>Seniority</t>
  </si>
  <si>
    <t>Quartiles</t>
  </si>
  <si>
    <t>1st Quartile</t>
  </si>
  <si>
    <t>Pay Gap (Salary &amp; Bonus)</t>
  </si>
  <si>
    <t>Remuneration Indexes accessing the Bank’s Remuneration Processes</t>
  </si>
  <si>
    <t>This indicator assesses the CEO’s remuneration in comparison with the remuneration of his market peers</t>
  </si>
  <si>
    <t>This performance indicator assesses the alignment of the CEO’s variable remuneration with regard to his performance</t>
  </si>
  <si>
    <t>This indicator assesses the Executives’ variable remuneration versus their total remuneration</t>
  </si>
  <si>
    <t xml:space="preserve">This performance indicator assesses the alignment of the Executives’ variable remuneration with regard to their performance  </t>
  </si>
  <si>
    <t>This performance indicator assesses the Executives’ variable remuneration awarded under the scope of a retention scheme</t>
  </si>
  <si>
    <t>Feedback as part of their evaluation</t>
  </si>
  <si>
    <t>GRI 2-7</t>
  </si>
  <si>
    <t xml:space="preserve">Employer's impact </t>
  </si>
  <si>
    <t xml:space="preserve">Social </t>
  </si>
  <si>
    <t xml:space="preserve">Governance </t>
  </si>
  <si>
    <t>Environment</t>
  </si>
  <si>
    <t>Index</t>
  </si>
  <si>
    <t xml:space="preserve">ATHEX C-S4 </t>
  </si>
  <si>
    <t xml:space="preserve">&lt;25 years old </t>
  </si>
  <si>
    <t>26-40 years old</t>
  </si>
  <si>
    <t>41-50years old</t>
  </si>
  <si>
    <t>51+ years old</t>
  </si>
  <si>
    <t>Grand total</t>
  </si>
  <si>
    <t>Number of Individuals within the BoD</t>
  </si>
  <si>
    <t>Percentage of individuals within the BoD</t>
  </si>
  <si>
    <t>Number of Individuals within the ExBo</t>
  </si>
  <si>
    <t>Percentage of individuals within the ExBo</t>
  </si>
  <si>
    <t>ATHEX C-E3</t>
  </si>
  <si>
    <t>GRI 302-1, GRI 302-4</t>
  </si>
  <si>
    <t xml:space="preserve"> Electricity consumption </t>
  </si>
  <si>
    <t xml:space="preserve">Electricity consumption </t>
  </si>
  <si>
    <t>Electricity</t>
  </si>
  <si>
    <t>MWh</t>
  </si>
  <si>
    <t>Electricity from RES</t>
  </si>
  <si>
    <t>Electricity from ΝΟΝ RES</t>
  </si>
  <si>
    <t>%</t>
  </si>
  <si>
    <t>Electricity consumption per employee (intensity)</t>
  </si>
  <si>
    <t>MWh/person</t>
  </si>
  <si>
    <t>Electricity by surface area (intensity)</t>
  </si>
  <si>
    <t>Energy consumption</t>
  </si>
  <si>
    <t>Total energy consumption</t>
  </si>
  <si>
    <t>GRI 305-1, GRI 305-2, GRI 305-3, GRI 305-5, ATHEX A-E1, ATHEX C-E1, ATHEX C-E2</t>
  </si>
  <si>
    <t>Total Emissions</t>
  </si>
  <si>
    <t xml:space="preserve">GHG emissions – Scope 1 </t>
  </si>
  <si>
    <t>GHG emissions – Scope 3</t>
  </si>
  <si>
    <t>GHG emissions – Category 1 &amp; 2, Scope 1 &amp; 2</t>
  </si>
  <si>
    <t>Total GHG emissions</t>
  </si>
  <si>
    <t>Fluorinated gases I Fugitive emmisions</t>
  </si>
  <si>
    <t>R-410A</t>
  </si>
  <si>
    <t>R-407C</t>
  </si>
  <si>
    <t/>
  </si>
  <si>
    <t>HFC-134A</t>
  </si>
  <si>
    <t>Fluorinated gases from refrigerants (fugitive emissions)</t>
  </si>
  <si>
    <t>GRI 302-3, GRI 305-4, ATHEX A-E1, ATHEX C-E1, ATHEX C-E2</t>
  </si>
  <si>
    <t>Intensity Index</t>
  </si>
  <si>
    <t>Energy Intensity</t>
  </si>
  <si>
    <t>Total energy consumption per employee (intensity)</t>
  </si>
  <si>
    <t>Total energy consumption by surface area (intensity)</t>
  </si>
  <si>
    <t>Carbon emission intensity (scope 1)</t>
  </si>
  <si>
    <t>Carbon emission intensity (scope 2)</t>
  </si>
  <si>
    <t>Carbon emission intensity (scope 3)</t>
  </si>
  <si>
    <t>Carbon emission intensity (scope 1+2)</t>
  </si>
  <si>
    <t>Total GHG emissions per employee (intensity)</t>
  </si>
  <si>
    <t>Total GHG emissions by surface area (intensity)</t>
  </si>
  <si>
    <t>Operating income</t>
  </si>
  <si>
    <t>GRI 305-7</t>
  </si>
  <si>
    <t>Emissions of Gaseous Pollutants</t>
  </si>
  <si>
    <t xml:space="preserve">Particulate matter </t>
  </si>
  <si>
    <t>Water</t>
  </si>
  <si>
    <t xml:space="preserve">Water consumption </t>
  </si>
  <si>
    <t>Water consumption per employee</t>
  </si>
  <si>
    <t>Water consumption by surface area</t>
  </si>
  <si>
    <t>Paper</t>
  </si>
  <si>
    <t>Solid waste management</t>
  </si>
  <si>
    <t>Υear</t>
  </si>
  <si>
    <t xml:space="preserve">Use of digital channels </t>
  </si>
  <si>
    <t>% of mobile users exclusively using Mobile App for their transactions with the Bank on a monthly basis</t>
  </si>
  <si>
    <t>e-Statements produced (million)</t>
  </si>
  <si>
    <t xml:space="preserve">Transactions </t>
  </si>
  <si>
    <t>Volume of digital transactions in respect to transactions (excluding withdrawals/deposits) from all Eurobank channels</t>
  </si>
  <si>
    <t>Value of digital transactions in respect to transactions (excluding withdrawals/deposits) from all Eurobank channels</t>
  </si>
  <si>
    <t>e-statement service indexes</t>
  </si>
  <si>
    <t>Additional savings from e-statements usage (€)</t>
  </si>
  <si>
    <t>Pay Magnitude:</t>
  </si>
  <si>
    <t xml:space="preserve">Pay for Performance: </t>
  </si>
  <si>
    <t xml:space="preserve">Variable Pay Percentage for Executives: </t>
  </si>
  <si>
    <t xml:space="preserve">Short-term Incentives (STI) for Executives: </t>
  </si>
  <si>
    <t xml:space="preserve">Long-term Incentives (LTI) for Executives: </t>
  </si>
  <si>
    <t xml:space="preserve">Ratio between the total annual compensation of the CEO and the median employee compensation: </t>
  </si>
  <si>
    <t>Proportion of board members which are non-executive</t>
  </si>
  <si>
    <t xml:space="preserve">ATHEX C-G1 </t>
  </si>
  <si>
    <t xml:space="preserve">Proportion of board members which are non-executive and independent </t>
  </si>
  <si>
    <t>GRI 401-1</t>
  </si>
  <si>
    <t>GRI 405-1</t>
  </si>
  <si>
    <t>Unit</t>
  </si>
  <si>
    <r>
      <t> </t>
    </r>
    <r>
      <rPr>
        <sz val="11"/>
        <rFont val="Microsoft Sans Serif"/>
        <family val="2"/>
        <charset val="161"/>
      </rPr>
      <t> </t>
    </r>
  </si>
  <si>
    <t>Governace Bodies</t>
  </si>
  <si>
    <t>Digital Banking</t>
  </si>
  <si>
    <t>Other indirect emissions - Scope 3</t>
  </si>
  <si>
    <r>
      <t>Percentage of electricity consumption from RES</t>
    </r>
    <r>
      <rPr>
        <vertAlign val="superscript"/>
        <sz val="11"/>
        <color rgb="FF021342"/>
        <rFont val="Eurobank Sans"/>
        <charset val="161"/>
      </rPr>
      <t>1</t>
    </r>
  </si>
  <si>
    <r>
      <t>tCO</t>
    </r>
    <r>
      <rPr>
        <vertAlign val="subscript"/>
        <sz val="11"/>
        <color rgb="FF021342"/>
        <rFont val="Eurobank Sans"/>
        <charset val="161"/>
      </rPr>
      <t>2</t>
    </r>
    <r>
      <rPr>
        <sz val="11"/>
        <color rgb="FF021342"/>
        <rFont val="Eurobank Sans"/>
        <charset val="161"/>
      </rPr>
      <t>e</t>
    </r>
  </si>
  <si>
    <r>
      <t>Sulphur dioxide-SO</t>
    </r>
    <r>
      <rPr>
        <vertAlign val="subscript"/>
        <sz val="11"/>
        <color rgb="FF021342"/>
        <rFont val="Eurobank Sans"/>
        <charset val="161"/>
      </rPr>
      <t>2</t>
    </r>
    <r>
      <rPr>
        <sz val="11"/>
        <color rgb="FF021342"/>
        <rFont val="Eurobank Sans"/>
        <charset val="161"/>
      </rPr>
      <t xml:space="preserve"> </t>
    </r>
  </si>
  <si>
    <r>
      <t>Nitrogen oxides-NO</t>
    </r>
    <r>
      <rPr>
        <vertAlign val="subscript"/>
        <sz val="11"/>
        <color rgb="FF021342"/>
        <rFont val="Eurobank Sans"/>
        <charset val="161"/>
      </rPr>
      <t>Χ</t>
    </r>
  </si>
  <si>
    <r>
      <t xml:space="preserve">Quartiles: </t>
    </r>
    <r>
      <rPr>
        <sz val="9"/>
        <color rgb="FF021342"/>
        <rFont val="Eurobank Sans"/>
        <charset val="161"/>
      </rPr>
      <t>split sorted data into four parts, each with an equal number of employees based on pay level.</t>
    </r>
  </si>
  <si>
    <r>
      <t xml:space="preserve">1st Quartile: </t>
    </r>
    <r>
      <rPr>
        <sz val="9"/>
        <color rgb="FF021342"/>
        <rFont val="Eurobank Sans"/>
        <charset val="161"/>
      </rPr>
      <t>25% from smallest to largest of numbers</t>
    </r>
  </si>
  <si>
    <r>
      <t xml:space="preserve">2nd Quartile: </t>
    </r>
    <r>
      <rPr>
        <sz val="9"/>
        <color rgb="FF021342"/>
        <rFont val="Eurobank Sans"/>
        <charset val="161"/>
      </rPr>
      <t>between 25.1% and 50% (till median)</t>
    </r>
  </si>
  <si>
    <r>
      <t xml:space="preserve">3rd Quartile: </t>
    </r>
    <r>
      <rPr>
        <sz val="9"/>
        <color rgb="FF021342"/>
        <rFont val="Eurobank Sans"/>
        <charset val="161"/>
      </rPr>
      <t>51% to 75% above the median</t>
    </r>
  </si>
  <si>
    <r>
      <t xml:space="preserve">4th Quartile: </t>
    </r>
    <r>
      <rPr>
        <sz val="9"/>
        <color rgb="FF021342"/>
        <rFont val="Eurobank Sans"/>
        <charset val="161"/>
      </rPr>
      <t>25% of largest numbers</t>
    </r>
  </si>
  <si>
    <r>
      <rPr>
        <i/>
        <vertAlign val="superscript"/>
        <sz val="9"/>
        <color rgb="FF021342"/>
        <rFont val="Eurobank Sans"/>
        <charset val="161"/>
      </rPr>
      <t>1</t>
    </r>
    <r>
      <rPr>
        <i/>
        <sz val="9"/>
        <color rgb="FF021342"/>
        <rFont val="Eurobank Sans"/>
        <charset val="161"/>
      </rPr>
      <t>The amounts of electricity consumption from RES refers to purchased electricity from GOs</t>
    </r>
  </si>
  <si>
    <t>ATHEX A-S3</t>
  </si>
  <si>
    <t>Gender Diversity  Management Positions</t>
  </si>
  <si>
    <t>All Management Positions</t>
  </si>
  <si>
    <t>Top Management Positions</t>
  </si>
  <si>
    <t>Senior Management Positions</t>
  </si>
  <si>
    <t>Junior Management Positions</t>
  </si>
  <si>
    <t>Gender Pay Indicators</t>
  </si>
  <si>
    <t>Average Female Salary</t>
  </si>
  <si>
    <t>Average Male Salary</t>
  </si>
  <si>
    <t>Executive level (base salary only)</t>
  </si>
  <si>
    <t>Executive level (base salary + other cash incentives)</t>
  </si>
  <si>
    <t>Management level (base salary only)</t>
  </si>
  <si>
    <t>Management level (base salary + other cash incentives)</t>
  </si>
  <si>
    <t>Non - management level (base salary only)</t>
  </si>
  <si>
    <t>Mean gender pay gap </t>
  </si>
  <si>
    <t>Median gender pay gap </t>
  </si>
  <si>
    <t>Mean bonus gap </t>
  </si>
  <si>
    <t>Median bonus gap </t>
  </si>
  <si>
    <t xml:space="preserve"> Greece</t>
  </si>
  <si>
    <t xml:space="preserve">  The average and the median salary, bonus &amp; pay between all female and male employees</t>
  </si>
  <si>
    <t>The proportion of female and male employees receiving variable pay - Group</t>
  </si>
  <si>
    <t>The average and the median pay &amp; bonus gap between all female and male employees by Region</t>
  </si>
  <si>
    <t>The average and the median pay &amp; bonus gap between all female and male employees by Seniority</t>
  </si>
  <si>
    <t>The average and the median pay &amp; bonus gap between all female and male employees by Quartiles</t>
  </si>
  <si>
    <t xml:space="preserve">ATHEX A-S4 </t>
  </si>
  <si>
    <t>Eurobank Board (BoD)</t>
  </si>
  <si>
    <t>Executive Board (ExBo)</t>
  </si>
  <si>
    <t>Table Notes: 
-For the Energy Intensity calculation the total energy consumption within the organization was utilized 
-Carbon Emission Intensity is calculated as GHG emissions in terms of operating income in millions of euros.</t>
  </si>
  <si>
    <t>Table Notes:
 water consumption data presented are obtained from the consolidated EYDAP water company bills for the Attica region, while individual accounts were used for the rest Greece. In cases where complete data series were not available, estimates were calculated to provide a comprehensive overview.</t>
  </si>
  <si>
    <t>Table notes: 
numbers presented are the result of rounding</t>
  </si>
  <si>
    <r>
      <t>Distribution of employees</t>
    </r>
    <r>
      <rPr>
        <b/>
        <vertAlign val="superscript"/>
        <sz val="11"/>
        <color theme="0"/>
        <rFont val="Eurobank Sans"/>
        <charset val="161"/>
      </rPr>
      <t>1,2</t>
    </r>
    <r>
      <rPr>
        <b/>
        <sz val="11"/>
        <color theme="0"/>
        <rFont val="Eurobank Sans"/>
        <charset val="161"/>
      </rPr>
      <t xml:space="preserve"> by employment type</t>
    </r>
  </si>
  <si>
    <t xml:space="preserve">Employee Turnover Rate  by Age, Gender, and Region </t>
  </si>
  <si>
    <t>Age Diversity per Seniority Level &amp; by Region - No of FTEs</t>
  </si>
  <si>
    <t>Age Diversity per Seniority Level &amp; by Region - Percentage</t>
  </si>
  <si>
    <t>The proportion of female and male employees receiving variable pay by Region</t>
  </si>
  <si>
    <t>The proportion of female and male employees receiving variable pay by Seniority</t>
  </si>
  <si>
    <t>The proportion of female and male employees receiving variable pay by Quartiles</t>
  </si>
  <si>
    <t>Difference between male and female employees (%) - Greece</t>
  </si>
  <si>
    <t>Internal Pay Equity:</t>
  </si>
  <si>
    <t>Full Time employees (FTEs): is defined as the number of permanent &amp; temporary employees registered in the Group. Contractors are excluded.</t>
  </si>
  <si>
    <t>Temporary employees: is defined as the number of temporary FTEs registered in the Group. Contractors are excluded.</t>
  </si>
  <si>
    <t>Permanent employees: is defined as the number of permanent FTEs registered in the Group. Contractors are excluded.</t>
  </si>
  <si>
    <t>Reporting Principles</t>
  </si>
  <si>
    <r>
      <t>MWh/m</t>
    </r>
    <r>
      <rPr>
        <vertAlign val="superscript"/>
        <sz val="11"/>
        <color rgb="FF021342"/>
        <rFont val="Eurobank Sans"/>
        <charset val="161"/>
      </rPr>
      <t>2</t>
    </r>
  </si>
  <si>
    <r>
      <rPr>
        <b/>
        <sz val="24"/>
        <color rgb="FFEA002A"/>
        <rFont val="Eurobank Sans"/>
        <charset val="161"/>
      </rPr>
      <t xml:space="preserve">Annual Report 2023
</t>
    </r>
    <r>
      <rPr>
        <sz val="24"/>
        <color rgb="FF021342"/>
        <rFont val="Eurobank Sans"/>
        <charset val="161"/>
      </rPr>
      <t xml:space="preserve">        Business &amp; Sustainability</t>
    </r>
    <r>
      <rPr>
        <sz val="24"/>
        <color theme="1"/>
        <rFont val="Eurobank Sans"/>
        <charset val="161"/>
      </rPr>
      <t xml:space="preserve">
</t>
    </r>
    <r>
      <rPr>
        <b/>
        <sz val="20"/>
        <color rgb="FF021342"/>
        <rFont val="Eurobank Sans"/>
        <charset val="161"/>
      </rPr>
      <t>ESG Data Pack</t>
    </r>
  </si>
  <si>
    <t>2022 after recalculation</t>
  </si>
  <si>
    <t>Total of refrigerants</t>
  </si>
  <si>
    <t>This indicator assesses the ratio between the CEO's total remuneration and the other Executives’ total remuneration</t>
  </si>
  <si>
    <r>
      <t>1</t>
    </r>
    <r>
      <rPr>
        <i/>
        <sz val="10"/>
        <color rgb="FF021342"/>
        <rFont val="Eurobank Sans"/>
        <charset val="161"/>
      </rPr>
      <t>calculations based on new methodology, versus 2021 KPIs.</t>
    </r>
  </si>
  <si>
    <t>28,34</t>
  </si>
  <si>
    <t>GRI 2-21</t>
  </si>
  <si>
    <t>Annual total compensation ratio</t>
  </si>
  <si>
    <t>Annual total compensation for the organization's highest paid-individual</t>
  </si>
  <si>
    <t>Median annual total compensation for all of the organization's employees excluding the highest-paid individual</t>
  </si>
  <si>
    <t>Percentage increase in annual total compensation for the organization's highest-paid individual</t>
  </si>
  <si>
    <t>Median percentage increase in annual total compensation for all of the organization's employees excluding the highest-paid individual</t>
  </si>
  <si>
    <t>Change in the annual total compensation ratio</t>
  </si>
  <si>
    <t>Communication and training about anti-corruption policies and procedures</t>
  </si>
  <si>
    <t>Number (or percentage) of emploees informed of anti-corruption policy/procedures</t>
  </si>
  <si>
    <t>Confirmed incidents of corruption and actions taken</t>
  </si>
  <si>
    <t>Total number and nature of confirmed incidents of corruption.</t>
  </si>
  <si>
    <t>Legal actions for anti-competitive behavior, anti-trust, and monopoly practices</t>
  </si>
  <si>
    <t>Number of legal actions pending or completed during the reporting period regarding anti-competitive behavior and violations of anti-trust and monopoly legislation in which the organization has been identified as a participant.</t>
  </si>
  <si>
    <t>GRI 417-2</t>
  </si>
  <si>
    <t>Incidents of non-compliance concerning product and service information and labeling</t>
  </si>
  <si>
    <t>Total number of incidents of non-compliance with regulations and/or voluntary codes concerning product and service information and labeling, by:</t>
  </si>
  <si>
    <t>Incidents of non-compliance with regulations resulting in a fine or penalty;</t>
  </si>
  <si>
    <t>Incidents of non-compliance with regulations resulting in a warning;</t>
  </si>
  <si>
    <t>Incidents of non-compliance with voluntary codes.</t>
  </si>
  <si>
    <t>GRI 417-3</t>
  </si>
  <si>
    <t>Incidents of non-compliance concerning marketing communications</t>
  </si>
  <si>
    <t>Total number of incidents of non-compliance with regulations and/or voluntary codes concerning marketing communications, including advertising, promotion, and sponsorship, by:</t>
  </si>
  <si>
    <t>Employee Turnover Rate 2023</t>
  </si>
  <si>
    <t>2023</t>
  </si>
  <si>
    <t>2022 Senior Management Performance Feedback</t>
  </si>
  <si>
    <t>Grand total (base Salay only)</t>
  </si>
  <si>
    <t xml:space="preserve">GRI 404-1 </t>
  </si>
  <si>
    <t>Average hours of training per year per employee</t>
  </si>
  <si>
    <t>Number of people trained</t>
  </si>
  <si>
    <t>Position / Level</t>
  </si>
  <si>
    <t>Number of employees per category</t>
  </si>
  <si>
    <t>Number of training hours</t>
  </si>
  <si>
    <t>Average training hours per employee category</t>
  </si>
  <si>
    <t>Men</t>
  </si>
  <si>
    <t>Women</t>
  </si>
  <si>
    <t xml:space="preserve">GRI 405-2 </t>
  </si>
  <si>
    <t>Ratio of basic salary and remuneration of women to men per emploee category</t>
  </si>
  <si>
    <t>Ratio</t>
  </si>
  <si>
    <t>Seniority Level/Hires</t>
  </si>
  <si>
    <r>
      <t>Region</t>
    </r>
    <r>
      <rPr>
        <sz val="9"/>
        <color rgb="FFFFFFFF"/>
        <rFont val="Trebuchet MS"/>
        <family val="2"/>
        <charset val="161"/>
      </rPr>
      <t> </t>
    </r>
  </si>
  <si>
    <t xml:space="preserve">Specialists / Middle Management </t>
  </si>
  <si>
    <t>Executive Officer</t>
  </si>
  <si>
    <t>Grand Total</t>
  </si>
  <si>
    <t>99,6%</t>
  </si>
  <si>
    <t>GHG emissions – Scope 2 (Location based)</t>
  </si>
  <si>
    <t>GHG emissions – Scope 2 (Market based)</t>
  </si>
  <si>
    <t>Αnnual Change after 2022 recalculation  (%)</t>
  </si>
  <si>
    <t>Αnnual Change before 2022 recalculation  (%)</t>
  </si>
  <si>
    <t>Αnnual Change  after 2022 recalculation  (%)</t>
  </si>
  <si>
    <t>R-422D</t>
  </si>
  <si>
    <t>Percentage of total number of Solid Waste to be Recycled to the total number of Solid Waste</t>
  </si>
  <si>
    <r>
      <t xml:space="preserve">Toner supply </t>
    </r>
    <r>
      <rPr>
        <vertAlign val="superscript"/>
        <sz val="11"/>
        <color rgb="FF021342"/>
        <rFont val="Eurobank Sans"/>
        <charset val="161"/>
      </rPr>
      <t>1</t>
    </r>
  </si>
  <si>
    <r>
      <rPr>
        <i/>
        <vertAlign val="superscript"/>
        <sz val="9"/>
        <color rgb="FF021342"/>
        <rFont val="Eurobank Sans"/>
        <charset val="161"/>
      </rPr>
      <t>1</t>
    </r>
    <r>
      <rPr>
        <i/>
        <sz val="9"/>
        <color rgb="FF021342"/>
        <rFont val="Eurobank Sans"/>
        <charset val="161"/>
      </rPr>
      <t xml:space="preserve">The amounts of electricity consumption from RES refers to purchased electricity from GOs
</t>
    </r>
  </si>
  <si>
    <r>
      <t xml:space="preserve">GHG Emissions from the disposal of solid and liquid waste </t>
    </r>
    <r>
      <rPr>
        <vertAlign val="superscript"/>
        <sz val="11"/>
        <color theme="4" tint="-0.499984740745262"/>
        <rFont val="Eurobank Sans"/>
        <charset val="161"/>
      </rPr>
      <t xml:space="preserve">1, 2 </t>
    </r>
  </si>
  <si>
    <t>Heating oil</t>
  </si>
  <si>
    <t>Natural gas</t>
  </si>
  <si>
    <t>Petrol for vehicles</t>
  </si>
  <si>
    <t>Diesel</t>
  </si>
  <si>
    <r>
      <t>Electricity</t>
    </r>
    <r>
      <rPr>
        <vertAlign val="superscript"/>
        <sz val="11"/>
        <color rgb="FF021342"/>
        <rFont val="Eurobank Sans"/>
        <charset val="161"/>
      </rPr>
      <t>1</t>
    </r>
  </si>
  <si>
    <t>1 The total electricity (100%) consumed in the Bank derives from the electric grid (energy produced within the organization was zero). For 2023 it represents 93% of total energy consumed.</t>
  </si>
  <si>
    <t xml:space="preserve">1 The total electricity (100%) consumed in the Bank derives from the electric grid (energy produced within the organization was zero). For 2023 it represents 93% of total energy consumed.
</t>
  </si>
  <si>
    <t>2021</t>
  </si>
  <si>
    <t xml:space="preserve">2022 </t>
  </si>
  <si>
    <r>
      <t>tCO</t>
    </r>
    <r>
      <rPr>
        <vertAlign val="subscript"/>
        <sz val="11"/>
        <color theme="4" tint="-0.499984740745262"/>
        <rFont val="Eurobank Sans"/>
        <charset val="161"/>
      </rPr>
      <t>2</t>
    </r>
    <r>
      <rPr>
        <sz val="11"/>
        <color theme="4" tint="-0.499984740745262"/>
        <rFont val="Eurobank Sans"/>
        <charset val="161"/>
      </rPr>
      <t>e/FTE</t>
    </r>
  </si>
  <si>
    <r>
      <t>tCO</t>
    </r>
    <r>
      <rPr>
        <vertAlign val="subscript"/>
        <sz val="11"/>
        <color theme="4" tint="-0.499984740745262"/>
        <rFont val="Eurobank Sans"/>
        <charset val="161"/>
      </rPr>
      <t>2</t>
    </r>
    <r>
      <rPr>
        <sz val="11"/>
        <color theme="4" tint="-0.499984740745262"/>
        <rFont val="Eurobank Sans"/>
        <charset val="161"/>
      </rPr>
      <t>e/km</t>
    </r>
  </si>
  <si>
    <r>
      <t>tCO</t>
    </r>
    <r>
      <rPr>
        <vertAlign val="subscript"/>
        <sz val="11"/>
        <color rgb="FF021342"/>
        <rFont val="Eurobank Sans"/>
        <charset val="161"/>
      </rPr>
      <t>2</t>
    </r>
    <r>
      <rPr>
        <sz val="11"/>
        <color rgb="FF021342"/>
        <rFont val="Eurobank Sans"/>
        <charset val="161"/>
      </rPr>
      <t xml:space="preserve">e/million € </t>
    </r>
  </si>
  <si>
    <r>
      <t>tCO</t>
    </r>
    <r>
      <rPr>
        <vertAlign val="subscript"/>
        <sz val="11"/>
        <color rgb="FF021342"/>
        <rFont val="Eurobank Sans"/>
        <charset val="161"/>
      </rPr>
      <t>2</t>
    </r>
    <r>
      <rPr>
        <sz val="11"/>
        <color rgb="FF021342"/>
        <rFont val="Eurobank Sans"/>
        <charset val="161"/>
      </rPr>
      <t>e/ person</t>
    </r>
  </si>
  <si>
    <r>
      <t>tCO</t>
    </r>
    <r>
      <rPr>
        <vertAlign val="subscript"/>
        <sz val="11"/>
        <color rgb="FF021342"/>
        <rFont val="Eurobank Sans"/>
        <charset val="161"/>
      </rPr>
      <t>2</t>
    </r>
    <r>
      <rPr>
        <sz val="11"/>
        <color rgb="FF021342"/>
        <rFont val="Eurobank Sans"/>
        <charset val="161"/>
      </rPr>
      <t>e/m</t>
    </r>
    <r>
      <rPr>
        <vertAlign val="superscript"/>
        <sz val="11"/>
        <color rgb="FF021342"/>
        <rFont val="Eurobank Sans"/>
        <charset val="161"/>
      </rPr>
      <t>2</t>
    </r>
  </si>
  <si>
    <t xml:space="preserve"> (million €)</t>
  </si>
  <si>
    <t>Table Notes: 
Other pollutants Such as POP, VOC are not reported as are not relevant to the Bank's Business operation</t>
  </si>
  <si>
    <r>
      <t>m</t>
    </r>
    <r>
      <rPr>
        <vertAlign val="superscript"/>
        <sz val="11"/>
        <color rgb="FF021342"/>
        <rFont val="Eurobank Sans"/>
        <charset val="161"/>
      </rPr>
      <t>3</t>
    </r>
  </si>
  <si>
    <r>
      <t>m</t>
    </r>
    <r>
      <rPr>
        <vertAlign val="superscript"/>
        <sz val="11"/>
        <color rgb="FF021342"/>
        <rFont val="Eurobank Sans"/>
        <charset val="161"/>
      </rPr>
      <t>3</t>
    </r>
    <r>
      <rPr>
        <sz val="11"/>
        <color rgb="FF021342"/>
        <rFont val="Eurobank Sans"/>
        <charset val="161"/>
      </rPr>
      <t>/person</t>
    </r>
  </si>
  <si>
    <r>
      <t>m</t>
    </r>
    <r>
      <rPr>
        <vertAlign val="superscript"/>
        <sz val="11"/>
        <color rgb="FF021342"/>
        <rFont val="Eurobank Sans"/>
        <charset val="161"/>
      </rPr>
      <t>3</t>
    </r>
    <r>
      <rPr>
        <sz val="11"/>
        <color rgb="FF021342"/>
        <rFont val="Eurobank Sans"/>
        <charset val="161"/>
      </rPr>
      <t>/m</t>
    </r>
    <r>
      <rPr>
        <vertAlign val="superscript"/>
        <sz val="11"/>
        <color rgb="FF021342"/>
        <rFont val="Eurobank Sans"/>
        <charset val="161"/>
      </rPr>
      <t>2</t>
    </r>
  </si>
  <si>
    <t>Table Notes:
- Non hazardous solid waste: recycled paper, recycled packaging materials, toner recycling (MPS)
- Hazardous solid waste: EEE / battery / portable batteries / lamp recycling
- When a new category is added, the amount for that category is added to the previous year to normalize the baselines. 
- In  2023 the amounts of recycling to municipal blue bins are also included. The paper recycling quantities also include physical file clearances.</t>
  </si>
  <si>
    <r>
      <t>GHG Emissions from employee commuting</t>
    </r>
    <r>
      <rPr>
        <vertAlign val="superscript"/>
        <sz val="11"/>
        <color theme="4" tint="-0.499984740745262"/>
        <rFont val="Eurobank Sans"/>
        <charset val="161"/>
      </rPr>
      <t xml:space="preserve"> 1</t>
    </r>
  </si>
  <si>
    <r>
      <t xml:space="preserve">GHG Emissions from transportation and distribution (petrol consumption) </t>
    </r>
    <r>
      <rPr>
        <vertAlign val="superscript"/>
        <sz val="11"/>
        <color theme="4" tint="-0.499984740745262"/>
        <rFont val="Eurobank Sans"/>
        <charset val="161"/>
      </rPr>
      <t>1</t>
    </r>
  </si>
  <si>
    <r>
      <t>GHG Emissions from transportation and distribution (oil consumption)</t>
    </r>
    <r>
      <rPr>
        <vertAlign val="superscript"/>
        <sz val="11"/>
        <color theme="4" tint="-0.499984740745262"/>
        <rFont val="Eurobank Sans"/>
        <charset val="161"/>
      </rPr>
      <t>1</t>
    </r>
  </si>
  <si>
    <r>
      <t>GHG Emissions from cloud computing usage</t>
    </r>
    <r>
      <rPr>
        <vertAlign val="superscript"/>
        <sz val="11"/>
        <color theme="4" tint="-0.499984740745262"/>
        <rFont val="Eurobank Sans"/>
        <charset val="161"/>
      </rPr>
      <t>1</t>
    </r>
  </si>
  <si>
    <t>ATHEX A-G4</t>
  </si>
  <si>
    <t>3.8</t>
  </si>
  <si>
    <t>4.3</t>
  </si>
  <si>
    <t>4.7</t>
  </si>
  <si>
    <t xml:space="preserve">Proportion of board members which are women </t>
  </si>
  <si>
    <t>GRI 301-1</t>
  </si>
  <si>
    <t>Absenteeism Rate</t>
  </si>
  <si>
    <t>Employee Turnover Rate 2022-2023</t>
  </si>
  <si>
    <t>Employee Turnover Rate 2022 - 2023</t>
  </si>
  <si>
    <t>Remuneration Indexes</t>
  </si>
  <si>
    <t>Responsible information</t>
  </si>
  <si>
    <t>% allocation</t>
  </si>
  <si>
    <t xml:space="preserve">GRI 405-1 </t>
  </si>
  <si>
    <t>Seniority Level/Hires*</t>
  </si>
  <si>
    <t xml:space="preserve">Code of Conduct and Ethics training </t>
  </si>
  <si>
    <t xml:space="preserve">                      4.59 </t>
  </si>
  <si>
    <r>
      <t>Group</t>
    </r>
    <r>
      <rPr>
        <b/>
        <vertAlign val="superscript"/>
        <sz val="11"/>
        <color theme="0"/>
        <rFont val="Eurobank Sans"/>
        <charset val="161"/>
      </rPr>
      <t>3</t>
    </r>
  </si>
  <si>
    <r>
      <t>Greece</t>
    </r>
    <r>
      <rPr>
        <b/>
        <vertAlign val="superscript"/>
        <sz val="11"/>
        <color theme="0"/>
        <rFont val="Eurobank Sans"/>
        <charset val="161"/>
      </rPr>
      <t>4</t>
    </r>
  </si>
  <si>
    <r>
      <t>Abroad</t>
    </r>
    <r>
      <rPr>
        <b/>
        <vertAlign val="superscript"/>
        <sz val="11"/>
        <color theme="0"/>
        <rFont val="Eurobank Sans"/>
        <charset val="161"/>
      </rPr>
      <t>5</t>
    </r>
  </si>
  <si>
    <r>
      <t>Bulgaria</t>
    </r>
    <r>
      <rPr>
        <vertAlign val="superscript"/>
        <sz val="11"/>
        <color rgb="FF021342"/>
        <rFont val="Eurobank Sans"/>
        <charset val="161"/>
      </rPr>
      <t xml:space="preserve"> 1</t>
    </r>
  </si>
  <si>
    <r>
      <t>Group</t>
    </r>
    <r>
      <rPr>
        <vertAlign val="superscript"/>
        <sz val="11"/>
        <color rgb="FF021342"/>
        <rFont val="Eurobank Sans"/>
        <charset val="161"/>
      </rPr>
      <t xml:space="preserve"> 2</t>
    </r>
  </si>
  <si>
    <r>
      <t>Group</t>
    </r>
    <r>
      <rPr>
        <b/>
        <vertAlign val="superscript"/>
        <sz val="9"/>
        <color rgb="FF021342"/>
        <rFont val="Trebuchet MS"/>
        <family val="2"/>
        <charset val="161"/>
      </rPr>
      <t>1</t>
    </r>
  </si>
  <si>
    <r>
      <t>Group</t>
    </r>
    <r>
      <rPr>
        <vertAlign val="superscript"/>
        <sz val="11"/>
        <color rgb="FF021342"/>
        <rFont val="Eurobank Sans"/>
        <charset val="161"/>
      </rPr>
      <t>1</t>
    </r>
  </si>
  <si>
    <t>Totals</t>
  </si>
  <si>
    <r>
      <t>Percentage change in the volume of digital transactions</t>
    </r>
    <r>
      <rPr>
        <vertAlign val="superscript"/>
        <sz val="11"/>
        <color rgb="FF021342"/>
        <rFont val="Eurobank Sans"/>
        <charset val="161"/>
      </rPr>
      <t>1</t>
    </r>
  </si>
  <si>
    <r>
      <t>Percentage change in the value of digital transactions</t>
    </r>
    <r>
      <rPr>
        <vertAlign val="superscript"/>
        <sz val="11"/>
        <color rgb="FF021342"/>
        <rFont val="Eurobank Sans"/>
        <charset val="161"/>
      </rPr>
      <t>1</t>
    </r>
  </si>
  <si>
    <t>Age Clustering Total</t>
  </si>
  <si>
    <t>Percentage of staff and external partners trained on Code of Conduct and Ethics</t>
  </si>
  <si>
    <t>Table Notes: 
A new digital learning program on the Code of Conduct and Ethics was implemented from 3rd of February until 31st of December 2023, assigned with mandatory completion to all staff and external partners of Eurobank Holdings Group in Greece. 95% of staff and external partners completed the learning program. 
Staff: employees of Eurobank Holdings Group in Greece
External partners: individuals who are not employees, but perform work under the organization’s control</t>
  </si>
  <si>
    <r>
      <t>Ta</t>
    </r>
    <r>
      <rPr>
        <sz val="9"/>
        <color rgb="FF002060"/>
        <rFont val="Eurobank Sans"/>
        <charset val="161"/>
      </rPr>
      <t>ble Notes: 
- Includes carbon dioxide, methane, nitrous oxide.
- The calculations performed using NIR Greece, DEFRA  DAPEEP an  GWP Data</t>
    </r>
    <r>
      <rPr>
        <sz val="9"/>
        <color rgb="FF021342"/>
        <rFont val="Eurobank Sans"/>
        <charset val="161"/>
      </rPr>
      <t xml:space="preserve">
</t>
    </r>
    <r>
      <rPr>
        <sz val="9"/>
        <color rgb="FF002060"/>
        <rFont val="Eurobank Sans"/>
        <charset val="161"/>
      </rPr>
      <t>- Biogenic CO</t>
    </r>
    <r>
      <rPr>
        <vertAlign val="subscript"/>
        <sz val="9"/>
        <color rgb="FF002060"/>
        <rFont val="Eurobank Sans"/>
        <charset val="161"/>
      </rPr>
      <t>2</t>
    </r>
    <r>
      <rPr>
        <sz val="9"/>
        <color rgb="FF002060"/>
        <rFont val="Eurobank Sans"/>
        <charset val="161"/>
      </rPr>
      <t xml:space="preserve"> emissions are not disclosed, because the Bank doesn’t have any.
- The gases included in the calculation are  CO</t>
    </r>
    <r>
      <rPr>
        <vertAlign val="subscript"/>
        <sz val="9"/>
        <color rgb="FF002060"/>
        <rFont val="Eurobank Sans"/>
        <charset val="161"/>
      </rPr>
      <t>2</t>
    </r>
    <r>
      <rPr>
        <sz val="9"/>
        <color rgb="FF002060"/>
        <rFont val="Eurobank Sans"/>
        <charset val="161"/>
      </rPr>
      <t>, CH</t>
    </r>
    <r>
      <rPr>
        <vertAlign val="subscript"/>
        <sz val="9"/>
        <color rgb="FF002060"/>
        <rFont val="Eurobank Sans"/>
        <charset val="161"/>
      </rPr>
      <t>4</t>
    </r>
    <r>
      <rPr>
        <sz val="9"/>
        <color rgb="FF002060"/>
        <rFont val="Eurobank Sans"/>
        <charset val="161"/>
      </rPr>
      <t>, N</t>
    </r>
    <r>
      <rPr>
        <vertAlign val="subscript"/>
        <sz val="9"/>
        <color rgb="FF002060"/>
        <rFont val="Eurobank Sans"/>
        <charset val="161"/>
      </rPr>
      <t>2</t>
    </r>
    <r>
      <rPr>
        <sz val="9"/>
        <color rgb="FF002060"/>
        <rFont val="Eurobank Sans"/>
        <charset val="161"/>
      </rPr>
      <t>O, HFCs.
- Consolidation approach for emissions is operational control
- Total GHG emissions includes Scope 1, Scope 2 (location based), Scope 3</t>
    </r>
  </si>
  <si>
    <r>
      <t>kWh/m</t>
    </r>
    <r>
      <rPr>
        <vertAlign val="superscript"/>
        <sz val="11"/>
        <color rgb="FF021342"/>
        <rFont val="Eurobank Sans"/>
        <charset val="161"/>
      </rPr>
      <t>2</t>
    </r>
  </si>
  <si>
    <t>Ethical integrity</t>
  </si>
  <si>
    <t>Compliance with laws and regulations regarding Money Laundering or Insider trading</t>
  </si>
  <si>
    <t xml:space="preserve">Total number of  instances of non-compliance during the reporting period </t>
  </si>
  <si>
    <r>
      <rPr>
        <b/>
        <sz val="11"/>
        <color theme="1"/>
        <rFont val="Calibri"/>
        <family val="2"/>
        <charset val="161"/>
        <scheme val="minor"/>
      </rPr>
      <t>GRI 404-3- a</t>
    </r>
  </si>
  <si>
    <r>
      <rPr>
        <b/>
        <sz val="11"/>
        <color rgb="FF021342"/>
        <rFont val="Calibri"/>
        <family val="2"/>
        <charset val="161"/>
        <scheme val="minor"/>
      </rPr>
      <t>GRI 404-3- a</t>
    </r>
  </si>
  <si>
    <r>
      <t>Gender</t>
    </r>
    <r>
      <rPr>
        <vertAlign val="superscript"/>
        <sz val="11"/>
        <color rgb="FF021342"/>
        <rFont val="Eurobank Sans"/>
        <charset val="161"/>
      </rPr>
      <t>1</t>
    </r>
  </si>
  <si>
    <r>
      <t>Employee category</t>
    </r>
    <r>
      <rPr>
        <vertAlign val="superscript"/>
        <sz val="11"/>
        <color rgb="FF021342"/>
        <rFont val="Calibri"/>
        <family val="2"/>
        <charset val="161"/>
        <scheme val="minor"/>
      </rPr>
      <t>1</t>
    </r>
  </si>
  <si>
    <t xml:space="preserve">2022 Axiopio Performance Management Assessment </t>
  </si>
  <si>
    <r>
      <t xml:space="preserve">Table notes: 
  numbers presented are the result of rounding
</t>
    </r>
    <r>
      <rPr>
        <i/>
        <vertAlign val="superscript"/>
        <sz val="9"/>
        <color rgb="FF021342"/>
        <rFont val="Eurobank Sans"/>
        <charset val="161"/>
      </rPr>
      <t xml:space="preserve"> 1</t>
    </r>
    <r>
      <rPr>
        <i/>
        <sz val="9"/>
        <color rgb="FF021342"/>
        <rFont val="Eurobank Sans"/>
        <charset val="161"/>
      </rPr>
      <t xml:space="preserve">Digital transactions refer to all monetary transactions (transfers, payments, remittances) performed through mobile app &amp; e-banking during the period 01/01-31/12 of the years in scope, for all types of customers, such as legal entities &amp; individuals, registered on the e-banking and mobile app.
</t>
    </r>
  </si>
  <si>
    <t>GRI 306-3</t>
  </si>
  <si>
    <t xml:space="preserve">(1)
Concerning  the Hellenic Competition Commission’s (HCC) investigation for certain legal entities of the financial sector, including the Bank,  in relation to issues concerning  concerted practices, the Bank entered the dispute settlement procedure provided for in Art. 29A of the Competition Act 3959/2011.  Upon sessions held before the HCC, the  settlement of the dispute was concluded in December 2023. The Bank agreed to pay the amount of €7,976,790.63 as a fine. The HCC also  imposed a behavioral remedy ordering all financial institutions involved to reduce to a maximum level the Direct Access Fee (DAF) charged for ‘off-us’ ATM cash withdrawal transactions for a period of three years from the introduction of the measure (i.e. 1 January 2024). Eurobank reduced its DAF charge by €0.70 (from €2.50 to €1.80 per transaction). In the Bank’s view there has been no violation of the competition rules; nonetheless, the Bank opted for the settlement of the dispute since the alternative option would have led to a very lengthy trial. With this decision the Bank showed also its will to cooperate with the HCC. Throughout the entire procedure there was no mention of price fixing or illegal collusion practices. It is noted that no officer of the Bank has been held liable for violation of competition rules. It is also noted that the amount of the fine will be paid in 2024. 
Except for the above, no other legal actions are pending or completed during 2023 regarding anti-competitive behavior in which our Bank has been identified as a participant.
</t>
  </si>
  <si>
    <t xml:space="preserve">Table Notes:
When a new category is added, the amount for that category is added to the previous year to normalize the baselines. </t>
  </si>
  <si>
    <t>Percentage</t>
  </si>
  <si>
    <t xml:space="preserve"> Number (or percentage) of directors and managers who have received relevant training</t>
  </si>
  <si>
    <t>Difference between male and female employees - Greece</t>
  </si>
  <si>
    <t xml:space="preserve"> (%) </t>
  </si>
  <si>
    <t xml:space="preserve">2021 Axiopio Performance Management Assessment </t>
  </si>
  <si>
    <t xml:space="preserve">90%  Senior Managers </t>
  </si>
  <si>
    <t>89% Men</t>
  </si>
  <si>
    <t>90% Women</t>
  </si>
  <si>
    <t>2021 Senior Management
 Performance Feedback</t>
  </si>
  <si>
    <t xml:space="preserve">In cases where recalculation was required for 2022 relevant data are presented in colume "2022 after recalculation".  For detaled analysis for the reasons of recalculation/restatement please refer to Environmental Report 2023. 
 </t>
  </si>
  <si>
    <t>91% Men</t>
  </si>
  <si>
    <t>99% Women</t>
  </si>
  <si>
    <t>GRI 404-3  GRI 2-4</t>
  </si>
  <si>
    <t xml:space="preserve">94%  Senior Managers </t>
  </si>
  <si>
    <t>99,8%</t>
  </si>
  <si>
    <t>93,8%</t>
  </si>
  <si>
    <t xml:space="preserve">99.7% of Managers 
</t>
  </si>
  <si>
    <t xml:space="preserve">99.9% Individual Contributors
</t>
  </si>
  <si>
    <t>99.8% Women</t>
  </si>
  <si>
    <t>99.9% Men</t>
  </si>
  <si>
    <t xml:space="preserve">99.5% Individual Contributors
</t>
  </si>
  <si>
    <t>99.6% Men</t>
  </si>
  <si>
    <t>99.6% Women</t>
  </si>
  <si>
    <r>
      <t xml:space="preserve">Table Note:
- Data refer to Performance Assessment conducted in 2022 &amp; 2023 and concern the year 2021  (1/1/2021 - 31/12/2021) and  2022 (1/1/2022 - 31/12/2022) respectively. 
- Included companies: 'Eurobank Ergasias Services and Holdings S.A., 'Eurobank S.A., Eurobank Asset Management Mutual Fund Mngt Company Single Member S.A., Be Business Exchanges S.A. of Business Exchanges Networks and Accounting and Tax Services, Eurobank Equities Investment Firm Single Member S.A., 'Eurobank Leasing Single Member S.A., Eurobank Factors Single Member S.A. 
-Axiopoio takes place on annual basis and concerns the majority of employees
- Senior Management Performance Feedback concerns Senior Managers &amp; consists of the 180° Priorities Assessment, which refers to the Performance Priorities assessment and takes place annual, and the 360° Performance Feedback, which refers to the assessment of leadership competencies,based on the 360 Feedback methodology which runs bi-annualy.
</t>
    </r>
    <r>
      <rPr>
        <vertAlign val="superscript"/>
        <sz val="9"/>
        <color rgb="FF021342"/>
        <rFont val="Eurobank Sans"/>
        <charset val="161"/>
      </rPr>
      <t>1</t>
    </r>
    <r>
      <rPr>
        <sz val="9"/>
        <color rgb="FF021342"/>
        <rFont val="Eurobank Sans"/>
        <charset val="161"/>
      </rPr>
      <t xml:space="preserve"> </t>
    </r>
    <r>
      <rPr>
        <b/>
        <sz val="9"/>
        <color rgb="FF021342"/>
        <rFont val="Eurobank Sans"/>
        <charset val="161"/>
      </rPr>
      <t xml:space="preserve">GRI 2-4: </t>
    </r>
    <r>
      <rPr>
        <sz val="9"/>
        <color rgb="FF021342"/>
        <rFont val="Eurobank Sans"/>
        <charset val="161"/>
      </rPr>
      <t xml:space="preserve"> 2023 calculation methodology: total number of employees by gender and by employee category evaluated / total number of  employees by gender and by employee category eligible for evaluation. Including restatement of 2022 data (concerning 2021 assessment).
</t>
    </r>
  </si>
  <si>
    <t>Table Notes: 
- Average hours of training that the organization’s employees have undertaken during the reporting period, by:  i. gender;  ii. employee category iii. Employees only for Eurobank SA &amp; Eurobank Ergasias Services and Holdings S.A</t>
  </si>
  <si>
    <t>Data refer to Eurobank SA</t>
  </si>
  <si>
    <t>Banking</t>
  </si>
  <si>
    <t>Subsidiary</t>
  </si>
  <si>
    <t>Eurobank Private Bank Luxembourg S.A.</t>
  </si>
  <si>
    <t>Eurobank Cyprus Ltd</t>
  </si>
  <si>
    <t>Eurobank Bulgaria A.D.</t>
  </si>
  <si>
    <t>Factoring</t>
  </si>
  <si>
    <t xml:space="preserve">Eurobank Factors Single Member S.A. </t>
  </si>
  <si>
    <t>Leasing</t>
  </si>
  <si>
    <t>Eurobank Leasing Single Member S.A.</t>
  </si>
  <si>
    <t>Capital markets and advisory services</t>
  </si>
  <si>
    <t>Eurobank Equities Investment Firm Single Member S.A.</t>
  </si>
  <si>
    <t>Mutual fund and asset management</t>
  </si>
  <si>
    <t>Eurobank Asset Management Mutual Fund Mngt Company Single Member S.A.</t>
  </si>
  <si>
    <t>Business-to-business e-commerce,accounting, tax and sundry services</t>
  </si>
  <si>
    <t>Be Business Exchanges S.A. of Business Exchanges Networks and Accounting and Tax Services</t>
  </si>
  <si>
    <t>Eurobank S.A.</t>
  </si>
  <si>
    <t>Holdings limitided partnership</t>
  </si>
  <si>
    <t>Parent</t>
  </si>
  <si>
    <t>Eurobank Ergasias Services and Holdings S.A.</t>
  </si>
  <si>
    <t>Sector</t>
  </si>
  <si>
    <t>Type</t>
  </si>
  <si>
    <t>Company</t>
  </si>
  <si>
    <t>Key subsidiaries</t>
  </si>
  <si>
    <t>Ratio of basic salary and remuneration of women to men - Group</t>
  </si>
  <si>
    <r>
      <rPr>
        <i/>
        <vertAlign val="superscript"/>
        <sz val="9"/>
        <color rgb="FF002060"/>
        <rFont val="Eurobank Sans"/>
        <charset val="161"/>
      </rPr>
      <t>1</t>
    </r>
    <r>
      <rPr>
        <i/>
        <sz val="9"/>
        <color rgb="FF002060"/>
        <rFont val="Eurobank Sans"/>
        <charset val="161"/>
      </rPr>
      <t xml:space="preserve"> Refere to FTEs 
</t>
    </r>
    <r>
      <rPr>
        <i/>
        <vertAlign val="superscript"/>
        <sz val="9"/>
        <color rgb="FF002060"/>
        <rFont val="Eurobank Sans"/>
        <charset val="161"/>
      </rPr>
      <t>2</t>
    </r>
    <r>
      <rPr>
        <i/>
        <sz val="9"/>
        <color rgb="FF002060"/>
        <rFont val="Eurobank Sans"/>
        <charset val="161"/>
      </rPr>
      <t xml:space="preserve"> the numbers refer to 31/12/2023 
</t>
    </r>
    <r>
      <rPr>
        <i/>
        <vertAlign val="superscript"/>
        <sz val="9"/>
        <color rgb="FF002060"/>
        <rFont val="Eurobank Sans"/>
        <charset val="161"/>
      </rPr>
      <t xml:space="preserve">3 </t>
    </r>
    <r>
      <rPr>
        <i/>
        <sz val="9"/>
        <color rgb="FF002060"/>
        <rFont val="Eurobank Sans"/>
        <charset val="161"/>
      </rPr>
      <t xml:space="preserve">Group refers to Eurobank Holdings Group
</t>
    </r>
    <r>
      <rPr>
        <i/>
        <vertAlign val="superscript"/>
        <sz val="9"/>
        <color rgb="FF002060"/>
        <rFont val="Eurobank Sans"/>
        <charset val="161"/>
      </rPr>
      <t>4</t>
    </r>
    <r>
      <rPr>
        <i/>
        <sz val="9"/>
        <color rgb="FF002060"/>
        <rFont val="Eurobank Sans"/>
        <charset val="161"/>
      </rPr>
      <t xml:space="preserve">Greece refers to  Eurobank Holdings Group in Greece
</t>
    </r>
    <r>
      <rPr>
        <i/>
        <vertAlign val="superscript"/>
        <sz val="9"/>
        <color rgb="FF002060"/>
        <rFont val="Eurobank Sans"/>
        <charset val="161"/>
      </rPr>
      <t>5</t>
    </r>
    <r>
      <rPr>
        <i/>
        <sz val="9"/>
        <color rgb="FF002060"/>
        <rFont val="Eurobank Sans"/>
        <charset val="161"/>
      </rPr>
      <t xml:space="preserve"> Abroad refers to  Eurorobank Holding's Group abroad (i.e. Bulgaria, Serbia, Cyprus, Luxemburg, Romania &amp; London)
Table Note: The changes observed compared to 2022 are due to the acquisition in Bulgaria following the absorption of “BNB Paribas” and the sale of activities in Serbia of the company “Eurobank Direktna a.d. Beograd”.</t>
    </r>
  </si>
  <si>
    <t xml:space="preserve">External Recruitment Rate per age, gender and region </t>
  </si>
  <si>
    <r>
      <rPr>
        <vertAlign val="superscript"/>
        <sz val="9"/>
        <color rgb="FF021342"/>
        <rFont val="Microsoft Sans Serif"/>
        <family val="2"/>
        <charset val="161"/>
      </rPr>
      <t>1</t>
    </r>
    <r>
      <rPr>
        <sz val="9"/>
        <color rgb="FF021342"/>
        <rFont val="Microsoft Sans Serif"/>
        <family val="2"/>
        <charset val="161"/>
      </rPr>
      <t xml:space="preserve">Including #717 FTEs from BNB Paribas Acquisition-Bulgaria
</t>
    </r>
    <r>
      <rPr>
        <vertAlign val="superscript"/>
        <sz val="9"/>
        <color rgb="FF021342"/>
        <rFont val="Microsoft Sans Serif"/>
        <family val="2"/>
        <charset val="161"/>
      </rPr>
      <t>2</t>
    </r>
    <r>
      <rPr>
        <sz val="9"/>
        <color rgb="FF021342"/>
        <rFont val="Microsoft Sans Serif"/>
        <family val="2"/>
        <charset val="161"/>
      </rPr>
      <t xml:space="preserve"> Group refers to Eurobank Holdings Groups</t>
    </r>
  </si>
  <si>
    <r>
      <rPr>
        <vertAlign val="superscript"/>
        <sz val="9"/>
        <color rgb="FF021342"/>
        <rFont val="Microsoft Sans Serif"/>
        <family val="2"/>
        <charset val="161"/>
      </rPr>
      <t>1</t>
    </r>
    <r>
      <rPr>
        <sz val="9"/>
        <color rgb="FF021342"/>
        <rFont val="Microsoft Sans Serif"/>
        <family val="2"/>
        <charset val="161"/>
      </rPr>
      <t>Group refers to Eurobank Holdings Group</t>
    </r>
  </si>
  <si>
    <r>
      <rPr>
        <vertAlign val="superscript"/>
        <sz val="9"/>
        <color rgb="FF021342"/>
        <rFont val="Microsoft Sans Serif"/>
        <family val="2"/>
        <charset val="161"/>
      </rPr>
      <t>1</t>
    </r>
    <r>
      <rPr>
        <sz val="9"/>
        <color rgb="FF021342"/>
        <rFont val="Microsoft Sans Serif"/>
        <family val="2"/>
        <charset val="161"/>
      </rPr>
      <t xml:space="preserve">Including #717 fte's from BNB Paribas Acquisition-Bulgaria
</t>
    </r>
    <r>
      <rPr>
        <vertAlign val="superscript"/>
        <sz val="9"/>
        <color rgb="FF021342"/>
        <rFont val="Microsoft Sans Serif"/>
        <family val="2"/>
        <charset val="161"/>
      </rPr>
      <t>2</t>
    </r>
    <r>
      <rPr>
        <sz val="9"/>
        <color rgb="FF021342"/>
        <rFont val="Microsoft Sans Serif"/>
        <family val="2"/>
        <charset val="161"/>
      </rPr>
      <t xml:space="preserve"> Group refers to Eurobank Holdings Group</t>
    </r>
  </si>
  <si>
    <t>External Recruitment Rate per age, gender and region</t>
  </si>
  <si>
    <t>Training Hours: is based on information registered in HR information system for a 12 - month period in 2023.</t>
  </si>
  <si>
    <t>External Recruitment Distribution per age, gender and region -No of FTEs</t>
  </si>
  <si>
    <t>Employee Turnover distribution  by Age, Gender, and Region -No of FTEs</t>
  </si>
  <si>
    <t>Gender Diversity per Seniority Level &amp; by Region- No of FTEs</t>
  </si>
  <si>
    <t>Group: refers to Eurobank Holdings Group</t>
  </si>
  <si>
    <t>Greece:  refers to  Eurobank Holdings Group in Greece</t>
  </si>
  <si>
    <t>Abroad: refers to  Eurorobank Holding's Group abroad (i.e. Bulgaria, Serbia, Cyprus, Luxemburg, Romania &amp; London)</t>
  </si>
  <si>
    <t>GRI 2-4</t>
  </si>
  <si>
    <t xml:space="preserve">Notes: Data presented in this Environment section refere to Eurobank SA. 
             Any discrepancy in annual changes is due to decimal rounding.
 </t>
  </si>
  <si>
    <t>Employee Turnover distribution  by Age, Gender, and Region- No of FTEs</t>
  </si>
  <si>
    <t>Gender Diversity per Seniority Level by Region- No of FTEs</t>
  </si>
  <si>
    <t>Diversity of governance bodies of Eurobank Holdings &amp; Eurobank</t>
  </si>
  <si>
    <t>Gender Diversity  - Management Bodies of Eurobank Holdings &amp; Eurobank</t>
  </si>
  <si>
    <t>Table Notes:
Total Compensation (for compensation ratio)
Annualized Compensation based on information retrieved at the end Q4'22. The following fixed &amp; variable components are included :
Salary
Bonus
Incentives
Stock Options
'For the calculation of the annual result regarding the salary, the December salary of FY'23 has been mutiplied by 14. Depending on the country and its legislation, the multiplier becomes 12 or 13 or as per the specific case.</t>
  </si>
  <si>
    <t>Annual total compensation ratio- Group</t>
  </si>
  <si>
    <r>
      <t>m</t>
    </r>
    <r>
      <rPr>
        <vertAlign val="superscript"/>
        <sz val="11"/>
        <color rgb="FF021342"/>
        <rFont val="Eurobank Sans"/>
        <charset val="161"/>
      </rPr>
      <t>2</t>
    </r>
  </si>
  <si>
    <t>TJ</t>
  </si>
  <si>
    <t>TJ/person</t>
  </si>
  <si>
    <t>TJ/m2</t>
  </si>
  <si>
    <t>Fluorinated gases I Fugitive emissions</t>
  </si>
  <si>
    <t>kg</t>
  </si>
  <si>
    <t xml:space="preserve"> </t>
  </si>
  <si>
    <t xml:space="preserve">From air travel </t>
  </si>
  <si>
    <t>GHG Emissions From air travel  per employee</t>
  </si>
  <si>
    <t>GHG Emissions From air travel  per km</t>
  </si>
  <si>
    <t>1  When a new category is added, the amount for that category is added to the previous year to normalize the baselines.
2 GHG emissions include recycling of paper, packaging materials, toner, EEE, batteries, portable batteries, lamps as well as water consumption.</t>
  </si>
  <si>
    <t>MWh/million €</t>
  </si>
  <si>
    <t>kWh/person</t>
  </si>
  <si>
    <t>t</t>
  </si>
  <si>
    <t>A4 &amp; A3 Paper supply A4 &amp; A3</t>
  </si>
  <si>
    <t>Α4 &amp; Α3 Paper supply Α4 &amp; Α3 per employee</t>
  </si>
  <si>
    <t>kg/person</t>
  </si>
  <si>
    <t xml:space="preserve">A4 &amp; A3 paper supply with environmental labelling </t>
  </si>
  <si>
    <t>A4 &amp; A3 Paper consumption  from MPS printers</t>
  </si>
  <si>
    <t>pages, million</t>
  </si>
  <si>
    <t>Total Solid waste</t>
  </si>
  <si>
    <t xml:space="preserve">Τotal non hazardous solid waste recycled </t>
  </si>
  <si>
    <t xml:space="preserve">Τotal hazardous solid waste recycled </t>
  </si>
  <si>
    <t>Τotal solid waste recycled</t>
  </si>
  <si>
    <t>Domestic waste to Landfill</t>
  </si>
  <si>
    <t>Τotal solid waste (Recycled &amp; Domestic)</t>
  </si>
  <si>
    <t>Ink/toner cartridges</t>
  </si>
  <si>
    <t>units</t>
  </si>
  <si>
    <t xml:space="preserve">Toner recycling (MPS) </t>
  </si>
  <si>
    <t>Toner recycling (MPS)</t>
  </si>
  <si>
    <t xml:space="preserve">1   Toner supply applies to printers outside the MPS system.
 </t>
  </si>
  <si>
    <t>Paper and packaging materials</t>
  </si>
  <si>
    <t>Quantity of recycled paper</t>
  </si>
  <si>
    <t>Percentage of recycled paper out of total paper supply</t>
  </si>
  <si>
    <t>Quantity of recycled packaging materials</t>
  </si>
  <si>
    <t>Table Notes:
- When a new category is added, the amount for that category is added to the previous year to normalize the baselines. 
- In 2022 the amounts of recycling to municipal blue bins are also included. The paper recycling quantities also include physical file clearances.</t>
  </si>
  <si>
    <t>Domestic Waste</t>
  </si>
  <si>
    <t>Electrical &amp; Electronic Equipment (EEE)</t>
  </si>
  <si>
    <t>EEE recycling</t>
  </si>
  <si>
    <t>pieces</t>
  </si>
  <si>
    <t>Electronic equipment donated</t>
  </si>
  <si>
    <t>Table notes:
- The weight of the donated electronic equipment is estimated based on the average weight for each type of equipment. The Bank has not currently established a procedure to accurately weigh these donations.</t>
  </si>
  <si>
    <t>Lamps/Batteries</t>
  </si>
  <si>
    <t xml:space="preserve">Battery recycling  </t>
  </si>
  <si>
    <t>Recycling of portable batteries</t>
  </si>
  <si>
    <t>Lamp recycling</t>
  </si>
  <si>
    <t>Normalisation indicators</t>
  </si>
  <si>
    <t>Number of employees (year average)</t>
  </si>
  <si>
    <t>persons</t>
  </si>
  <si>
    <t>Surface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</si>
</sst>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000_-;\-* #,##0.00000_-;_-* &quot;-&quot;??_-;_-@_-"/>
    <numFmt numFmtId="165" formatCode="#,##0.0000"/>
    <numFmt numFmtId="166" formatCode="0.0000"/>
    <numFmt numFmtId="167" formatCode="_-* #,##0.00\ _€_-;\-* #,##0.00\ _€_-;_-* &quot;-&quot;??\ _€_-;_-@_-"/>
    <numFmt numFmtId="168" formatCode="0.0%"/>
    <numFmt numFmtId="169" formatCode="#,##0.00000000"/>
    <numFmt numFmtId="170" formatCode="#,##0.000000000"/>
  </numFmts>
  <fonts count="10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sz val="10"/>
      <name val="Tahoma"/>
      <family val="2"/>
      <charset val="161"/>
    </font>
    <font>
      <sz val="11"/>
      <color theme="1"/>
      <name val="Eurobank Sans"/>
      <charset val="161"/>
    </font>
    <font>
      <sz val="11"/>
      <color rgb="FF002060"/>
      <name val="Eurobank Sans"/>
      <charset val="161"/>
    </font>
    <font>
      <sz val="11"/>
      <color rgb="FF002060"/>
      <name val="Microsoft Sans Serif"/>
      <family val="2"/>
      <charset val="161"/>
    </font>
    <font>
      <b/>
      <sz val="12"/>
      <color theme="0"/>
      <name val="Eurobank Sans"/>
      <charset val="161"/>
    </font>
    <font>
      <sz val="12"/>
      <color theme="1"/>
      <name val="Eurobank Sans"/>
      <charset val="161"/>
    </font>
    <font>
      <u/>
      <sz val="11"/>
      <color theme="10"/>
      <name val="Calibri"/>
      <family val="2"/>
      <scheme val="minor"/>
    </font>
    <font>
      <sz val="11"/>
      <color rgb="FFFF0000"/>
      <name val="Calibri"/>
      <family val="2"/>
      <scheme val="minor"/>
    </font>
    <font>
      <sz val="10"/>
      <color theme="1"/>
      <name val="Eurobank Sans"/>
      <charset val="161"/>
    </font>
    <font>
      <i/>
      <sz val="9"/>
      <color rgb="FF002060"/>
      <name val="Eurobank Sans"/>
      <charset val="161"/>
    </font>
    <font>
      <sz val="11"/>
      <color theme="4" tint="-0.499984740745262"/>
      <name val="Eurobank Sans"/>
      <charset val="161"/>
    </font>
    <font>
      <b/>
      <sz val="11"/>
      <color theme="4" tint="-0.499984740745262"/>
      <name val="Eurobank Sans"/>
      <charset val="161"/>
    </font>
    <font>
      <sz val="11"/>
      <color rgb="FFFF0000"/>
      <name val="Eurobank Sans"/>
      <charset val="161"/>
    </font>
    <font>
      <b/>
      <sz val="11"/>
      <color rgb="FFFFFFFF"/>
      <name val="Eurobank Sans"/>
      <charset val="161"/>
    </font>
    <font>
      <sz val="11"/>
      <color rgb="FF021342"/>
      <name val="Eurobank Sans"/>
      <charset val="161"/>
    </font>
    <font>
      <i/>
      <sz val="10"/>
      <color rgb="FF021342"/>
      <name val="Eurobank Sans"/>
      <charset val="161"/>
    </font>
    <font>
      <sz val="8"/>
      <name val="Calibri"/>
      <family val="2"/>
      <scheme val="minor"/>
    </font>
    <font>
      <b/>
      <sz val="11"/>
      <color theme="0"/>
      <name val="Eurobank Sans"/>
      <charset val="161"/>
    </font>
    <font>
      <sz val="11"/>
      <color theme="0"/>
      <name val="Eurobank Sans"/>
      <charset val="161"/>
    </font>
    <font>
      <sz val="11"/>
      <name val="Eurobank Sans"/>
      <charset val="161"/>
    </font>
    <font>
      <b/>
      <sz val="11"/>
      <color rgb="FF002060"/>
      <name val="Eurobank Sans"/>
      <charset val="161"/>
    </font>
    <font>
      <b/>
      <sz val="11"/>
      <color rgb="FF021342"/>
      <name val="Eurobank Sans"/>
      <charset val="161"/>
    </font>
    <font>
      <sz val="11"/>
      <name val="Microsoft Sans Serif"/>
      <family val="2"/>
      <charset val="161"/>
    </font>
    <font>
      <sz val="11"/>
      <color theme="1"/>
      <name val="Microsoft Sans Serif"/>
      <family val="2"/>
      <charset val="161"/>
    </font>
    <font>
      <b/>
      <u/>
      <sz val="11"/>
      <color theme="4" tint="-0.499984740745262"/>
      <name val="Eurobank Sans"/>
      <charset val="161"/>
    </font>
    <font>
      <b/>
      <sz val="12"/>
      <color theme="1"/>
      <name val="Eurobank Sans"/>
      <charset val="161"/>
    </font>
    <font>
      <b/>
      <sz val="9"/>
      <color theme="1"/>
      <name val="Eurobank Sans"/>
      <charset val="161"/>
    </font>
    <font>
      <u/>
      <sz val="11"/>
      <color theme="10"/>
      <name val="Eurobank Sans"/>
      <charset val="161"/>
    </font>
    <font>
      <sz val="9"/>
      <color theme="1"/>
      <name val="Eurobank Sans"/>
      <charset val="161"/>
    </font>
    <font>
      <sz val="9"/>
      <color rgb="FFFF0000"/>
      <name val="Eurobank Sans"/>
      <charset val="161"/>
    </font>
    <font>
      <b/>
      <sz val="9"/>
      <color rgb="FF002060"/>
      <name val="Eurobank Sans"/>
      <charset val="161"/>
    </font>
    <font>
      <sz val="9"/>
      <name val="Eurobank Sans"/>
      <charset val="161"/>
    </font>
    <font>
      <b/>
      <sz val="12"/>
      <color rgb="FF021342"/>
      <name val="Eurobank Sans"/>
      <charset val="161"/>
    </font>
    <font>
      <i/>
      <sz val="9"/>
      <color theme="1"/>
      <name val="Eurobank Sans"/>
      <charset val="161"/>
    </font>
    <font>
      <vertAlign val="superscript"/>
      <sz val="11"/>
      <color rgb="FF021342"/>
      <name val="Eurobank Sans"/>
      <charset val="161"/>
    </font>
    <font>
      <i/>
      <sz val="9"/>
      <color rgb="FF021342"/>
      <name val="Eurobank Sans"/>
      <charset val="161"/>
    </font>
    <font>
      <i/>
      <vertAlign val="superscript"/>
      <sz val="9"/>
      <color rgb="FF021342"/>
      <name val="Eurobank Sans"/>
      <charset val="161"/>
    </font>
    <font>
      <vertAlign val="subscript"/>
      <sz val="11"/>
      <color rgb="FF021342"/>
      <name val="Eurobank Sans"/>
      <charset val="161"/>
    </font>
    <font>
      <sz val="9"/>
      <color rgb="FF021342"/>
      <name val="Eurobank Sans"/>
      <charset val="161"/>
    </font>
    <font>
      <b/>
      <sz val="11"/>
      <color rgb="FF021342"/>
      <name val="Calibri"/>
      <family val="2"/>
      <charset val="161"/>
      <scheme val="minor"/>
    </font>
    <font>
      <sz val="11"/>
      <color rgb="FF021342"/>
      <name val="Calibri"/>
      <family val="2"/>
      <scheme val="minor"/>
    </font>
    <font>
      <b/>
      <sz val="9"/>
      <color rgb="FF021342"/>
      <name val="Eurobank Sans"/>
      <charset val="161"/>
    </font>
    <font>
      <sz val="10"/>
      <color rgb="FF021342"/>
      <name val="Eurobank Sans"/>
      <charset val="161"/>
    </font>
    <font>
      <sz val="24"/>
      <color theme="1"/>
      <name val="Eurobank Sans"/>
      <charset val="161"/>
    </font>
    <font>
      <b/>
      <sz val="24"/>
      <color rgb="FFEA002A"/>
      <name val="Eurobank Sans"/>
      <charset val="161"/>
    </font>
    <font>
      <sz val="24"/>
      <color rgb="FF021342"/>
      <name val="Eurobank Sans"/>
      <charset val="161"/>
    </font>
    <font>
      <i/>
      <vertAlign val="superscript"/>
      <sz val="10"/>
      <color rgb="FF021342"/>
      <name val="Eurobank Sans"/>
      <charset val="161"/>
    </font>
    <font>
      <sz val="12"/>
      <color rgb="FF002060"/>
      <name val="Eurobank Sans"/>
      <charset val="161"/>
    </font>
    <font>
      <b/>
      <sz val="11"/>
      <color rgb="FF002060"/>
      <name val="Calibri"/>
      <family val="2"/>
      <charset val="161"/>
      <scheme val="minor"/>
    </font>
    <font>
      <b/>
      <vertAlign val="superscript"/>
      <sz val="11"/>
      <color theme="0"/>
      <name val="Eurobank Sans"/>
      <charset val="161"/>
    </font>
    <font>
      <b/>
      <sz val="20"/>
      <color rgb="FF021342"/>
      <name val="Eurobank Sans"/>
      <charset val="161"/>
    </font>
    <font>
      <b/>
      <sz val="11"/>
      <color theme="1"/>
      <name val="Calibri"/>
      <family val="2"/>
      <charset val="161"/>
      <scheme val="minor"/>
    </font>
    <font>
      <i/>
      <sz val="11"/>
      <color rgb="FF021342"/>
      <name val="Eurobank Sans"/>
      <charset val="161"/>
    </font>
    <font>
      <sz val="11"/>
      <color rgb="FF021342"/>
      <name val="Calibri"/>
      <family val="2"/>
      <charset val="161"/>
      <scheme val="minor"/>
    </font>
    <font>
      <u/>
      <sz val="11"/>
      <color rgb="FF021342"/>
      <name val="Calibri"/>
      <family val="2"/>
      <scheme val="minor"/>
    </font>
    <font>
      <b/>
      <u/>
      <sz val="11"/>
      <color rgb="FF021342"/>
      <name val="Calibri"/>
      <family val="2"/>
      <charset val="161"/>
      <scheme val="minor"/>
    </font>
    <font>
      <i/>
      <sz val="10"/>
      <color rgb="FFFF0000"/>
      <name val="Eurobank Sans"/>
      <charset val="161"/>
    </font>
    <font>
      <b/>
      <sz val="11"/>
      <color rgb="FFFF0000"/>
      <name val="Eurobank Sans"/>
      <charset val="161"/>
    </font>
    <font>
      <sz val="11"/>
      <color theme="3" tint="-0.499984740745262"/>
      <name val="Eurobank Sans"/>
      <charset val="161"/>
    </font>
    <font>
      <sz val="11"/>
      <color rgb="FF000000"/>
      <name val="Eurobank Sans"/>
      <charset val="161"/>
    </font>
    <font>
      <b/>
      <sz val="11"/>
      <color rgb="FFFFFFFF"/>
      <name val="Eurobank Sans Light"/>
      <charset val="161"/>
    </font>
    <font>
      <sz val="11"/>
      <name val="Arial"/>
      <family val="2"/>
      <charset val="161"/>
    </font>
    <font>
      <sz val="16"/>
      <color rgb="FFFF0000"/>
      <name val="Eurobank Sans"/>
      <charset val="161"/>
    </font>
    <font>
      <b/>
      <sz val="11"/>
      <color theme="0"/>
      <name val="Eurobank Sans Light"/>
      <charset val="161"/>
    </font>
    <font>
      <sz val="11"/>
      <color theme="1"/>
      <name val="Eurobank Sans Light"/>
      <charset val="161"/>
    </font>
    <font>
      <sz val="11"/>
      <color rgb="FF021342"/>
      <name val="Eurobank Sans Light"/>
      <charset val="161"/>
    </font>
    <font>
      <sz val="11"/>
      <name val="Eurobank Sans Light"/>
      <charset val="161"/>
    </font>
    <font>
      <sz val="11"/>
      <color theme="0"/>
      <name val="Eurobank Sans Light"/>
      <charset val="161"/>
    </font>
    <font>
      <b/>
      <sz val="9"/>
      <color rgb="FFFFFFFF"/>
      <name val="Trebuchet MS"/>
      <family val="2"/>
      <charset val="161"/>
    </font>
    <font>
      <sz val="9"/>
      <color rgb="FFFFFFFF"/>
      <name val="Trebuchet MS"/>
      <family val="2"/>
      <charset val="161"/>
    </font>
    <font>
      <b/>
      <sz val="10"/>
      <color rgb="FFFFFFFF"/>
      <name val="Trebuchet MS"/>
      <family val="2"/>
      <charset val="161"/>
    </font>
    <font>
      <sz val="11"/>
      <color theme="0" tint="-4.9989318521683403E-2"/>
      <name val="Eurobank Sans"/>
      <charset val="161"/>
    </font>
    <font>
      <vertAlign val="superscript"/>
      <sz val="11"/>
      <color theme="4" tint="-0.499984740745262"/>
      <name val="Eurobank Sans"/>
      <charset val="161"/>
    </font>
    <font>
      <sz val="9"/>
      <color rgb="FF002060"/>
      <name val="Eurobank Sans"/>
      <charset val="161"/>
    </font>
    <font>
      <vertAlign val="subscript"/>
      <sz val="11"/>
      <color theme="4" tint="-0.499984740745262"/>
      <name val="Eurobank Sans"/>
      <charset val="161"/>
    </font>
    <font>
      <sz val="9"/>
      <color indexed="81"/>
      <name val="Tahoma"/>
      <family val="2"/>
      <charset val="161"/>
    </font>
    <font>
      <b/>
      <sz val="9"/>
      <color indexed="81"/>
      <name val="Tahoma"/>
      <family val="2"/>
      <charset val="161"/>
    </font>
    <font>
      <b/>
      <sz val="12"/>
      <color rgb="FFFFFFFF"/>
      <name val="Trebuchet MS"/>
      <family val="2"/>
      <charset val="161"/>
    </font>
    <font>
      <sz val="9"/>
      <color rgb="FF021342"/>
      <name val="Microsoft Sans Serif"/>
      <family val="2"/>
      <charset val="161"/>
    </font>
    <font>
      <b/>
      <sz val="9"/>
      <color rgb="FF021342"/>
      <name val="Trebuchet MS"/>
      <family val="2"/>
      <charset val="161"/>
    </font>
    <font>
      <vertAlign val="superscript"/>
      <sz val="9"/>
      <color rgb="FF021342"/>
      <name val="Microsoft Sans Serif"/>
      <family val="2"/>
      <charset val="161"/>
    </font>
    <font>
      <b/>
      <vertAlign val="superscript"/>
      <sz val="9"/>
      <color rgb="FF021342"/>
      <name val="Trebuchet MS"/>
      <family val="2"/>
      <charset val="161"/>
    </font>
    <font>
      <b/>
      <strike/>
      <sz val="11"/>
      <color rgb="FF021342"/>
      <name val="Eurobank Sans"/>
      <charset val="161"/>
    </font>
    <font>
      <strike/>
      <sz val="11"/>
      <color theme="1"/>
      <name val="Calibri"/>
      <family val="2"/>
      <scheme val="minor"/>
    </font>
    <font>
      <strike/>
      <sz val="11"/>
      <color rgb="FFFF0000"/>
      <name val="Calibri"/>
      <family val="2"/>
      <scheme val="minor"/>
    </font>
    <font>
      <sz val="8"/>
      <color rgb="FF021342"/>
      <name val="Eurobank Sans"/>
      <charset val="161"/>
    </font>
    <font>
      <i/>
      <vertAlign val="superscript"/>
      <sz val="9"/>
      <color rgb="FF002060"/>
      <name val="Eurobank Sans"/>
      <charset val="161"/>
    </font>
    <font>
      <vertAlign val="subscript"/>
      <sz val="9"/>
      <color rgb="FF002060"/>
      <name val="Eurobank Sans"/>
      <charset val="161"/>
    </font>
    <font>
      <vertAlign val="superscript"/>
      <sz val="11"/>
      <color rgb="FF021342"/>
      <name val="Calibri"/>
      <family val="2"/>
      <charset val="161"/>
      <scheme val="minor"/>
    </font>
    <font>
      <vertAlign val="superscript"/>
      <sz val="9"/>
      <color rgb="FF021342"/>
      <name val="Eurobank Sans"/>
      <charset val="161"/>
    </font>
    <font>
      <sz val="9"/>
      <color rgb="FF021342"/>
      <name val="Calibri"/>
      <family val="2"/>
      <scheme val="minor"/>
    </font>
    <font>
      <b/>
      <sz val="11"/>
      <name val="Eurobank Sans"/>
      <charset val="161"/>
    </font>
    <font>
      <sz val="11"/>
      <name val="Calibri"/>
      <family val="2"/>
      <scheme val="minor"/>
    </font>
    <font>
      <u/>
      <sz val="11"/>
      <color rgb="FF002060"/>
      <name val="Calibri"/>
      <family val="2"/>
      <scheme val="minor"/>
    </font>
    <font>
      <u/>
      <sz val="11"/>
      <color rgb="FF002060"/>
      <name val="Eurobank Sans"/>
      <charset val="161"/>
    </font>
  </fonts>
  <fills count="1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021342"/>
        <bgColor indexed="64"/>
      </patternFill>
    </fill>
    <fill>
      <patternFill patternType="solid">
        <fgColor theme="0"/>
        <bgColor indexed="64"/>
      </patternFill>
    </fill>
    <fill>
      <patternFill patternType="solid">
        <fgColor theme="0" tint="-0.249977111117893"/>
        <bgColor indexed="64"/>
      </patternFill>
    </fill>
    <fill>
      <patternFill patternType="solid">
        <fgColor rgb="FF021342"/>
        <bgColor rgb="FF000000"/>
      </patternFill>
    </fill>
    <fill>
      <patternFill patternType="solid">
        <fgColor rgb="FFF2F2F2"/>
        <bgColor rgb="FF000000"/>
      </patternFill>
    </fill>
    <fill>
      <patternFill patternType="solid">
        <fgColor rgb="FFDDDDDD"/>
        <bgColor indexed="64"/>
      </patternFill>
    </fill>
  </fills>
  <borders count="1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right style="medium">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top/>
      <bottom/>
      <diagonal/>
    </border>
    <border>
      <left/>
      <right/>
      <top style="thin">
        <color indexed="64"/>
      </top>
      <bottom style="thin">
        <color indexed="64"/>
      </bottom>
      <diagonal/>
    </border>
    <border>
      <left style="thin">
        <color theme="0"/>
      </left>
      <right/>
      <top/>
      <bottom/>
      <diagonal/>
    </border>
    <border>
      <left/>
      <right/>
      <top/>
      <bottom style="thin">
        <color theme="0"/>
      </bottom>
      <diagonal/>
    </border>
    <border>
      <left style="thin">
        <color indexed="64"/>
      </left>
      <right style="thin">
        <color theme="0"/>
      </right>
      <top style="thin">
        <color indexed="64"/>
      </top>
      <bottom style="thin">
        <color theme="0"/>
      </bottom>
      <diagonal/>
    </border>
    <border>
      <left/>
      <right/>
      <top style="thin">
        <color theme="0"/>
      </top>
      <bottom style="thin">
        <color indexed="64"/>
      </bottom>
      <diagonal/>
    </border>
    <border>
      <left style="thin">
        <color theme="0"/>
      </left>
      <right/>
      <top/>
      <bottom style="thin">
        <color theme="0"/>
      </bottom>
      <diagonal/>
    </border>
    <border>
      <left style="thin">
        <color rgb="FF021342"/>
      </left>
      <right style="thin">
        <color rgb="FF021342"/>
      </right>
      <top style="thin">
        <color rgb="FF021342"/>
      </top>
      <bottom style="thin">
        <color rgb="FF021342"/>
      </bottom>
      <diagonal/>
    </border>
    <border>
      <left/>
      <right/>
      <top style="thin">
        <color rgb="FF021342"/>
      </top>
      <bottom style="thin">
        <color rgb="FF021342"/>
      </bottom>
      <diagonal/>
    </border>
    <border>
      <left style="thin">
        <color rgb="FF021342"/>
      </left>
      <right/>
      <top style="thin">
        <color rgb="FF021342"/>
      </top>
      <bottom style="thin">
        <color rgb="FF021342"/>
      </bottom>
      <diagonal/>
    </border>
    <border>
      <left/>
      <right/>
      <top/>
      <bottom style="thin">
        <color rgb="FF021342"/>
      </bottom>
      <diagonal/>
    </border>
    <border>
      <left/>
      <right/>
      <top style="thin">
        <color rgb="FF021342"/>
      </top>
      <bottom/>
      <diagonal/>
    </border>
    <border>
      <left style="thin">
        <color rgb="FF021342"/>
      </left>
      <right style="thin">
        <color rgb="FF021342"/>
      </right>
      <top/>
      <bottom style="thin">
        <color rgb="FF021342"/>
      </bottom>
      <diagonal/>
    </border>
    <border>
      <left style="thin">
        <color rgb="FF021342"/>
      </left>
      <right style="thin">
        <color rgb="FF021342"/>
      </right>
      <top style="thin">
        <color indexed="64"/>
      </top>
      <bottom style="thin">
        <color rgb="FF021342"/>
      </bottom>
      <diagonal/>
    </border>
    <border>
      <left/>
      <right style="medium">
        <color rgb="FFFFFFFF"/>
      </right>
      <top/>
      <bottom style="thin">
        <color rgb="FF021342"/>
      </bottom>
      <diagonal/>
    </border>
    <border>
      <left/>
      <right style="medium">
        <color rgb="FFFFFFFF"/>
      </right>
      <top style="thin">
        <color rgb="FF021342"/>
      </top>
      <bottom style="thin">
        <color rgb="FF021342"/>
      </bottom>
      <diagonal/>
    </border>
    <border>
      <left/>
      <right/>
      <top/>
      <bottom style="thin">
        <color theme="1"/>
      </bottom>
      <diagonal/>
    </border>
    <border>
      <left/>
      <right/>
      <top style="thin">
        <color rgb="FF021342"/>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auto="1"/>
      </top>
      <bottom style="medium">
        <color auto="1"/>
      </bottom>
      <diagonal/>
    </border>
    <border>
      <left/>
      <right/>
      <top style="thin">
        <color theme="0"/>
      </top>
      <bottom style="thin">
        <color rgb="FF021342"/>
      </bottom>
      <diagonal/>
    </border>
    <border>
      <left/>
      <right/>
      <top style="thin">
        <color theme="0"/>
      </top>
      <bottom/>
      <diagonal/>
    </border>
    <border>
      <left style="thin">
        <color rgb="FF021342"/>
      </left>
      <right style="thin">
        <color rgb="FF021342"/>
      </right>
      <top style="thin">
        <color theme="0"/>
      </top>
      <bottom style="thin">
        <color rgb="FF021342"/>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rgb="FF021342"/>
      </bottom>
      <diagonal/>
    </border>
    <border>
      <left/>
      <right style="thin">
        <color indexed="64"/>
      </right>
      <top style="thin">
        <color theme="0"/>
      </top>
      <bottom style="thin">
        <color rgb="FF021342"/>
      </bottom>
      <diagonal/>
    </border>
    <border>
      <left/>
      <right/>
      <top style="hair">
        <color theme="0" tint="-0.14996795556505021"/>
      </top>
      <bottom style="thin">
        <color rgb="FF021342"/>
      </bottom>
      <diagonal/>
    </border>
    <border>
      <left/>
      <right/>
      <top style="hair">
        <color theme="0" tint="-0.14996795556505021"/>
      </top>
      <bottom style="thin">
        <color theme="0"/>
      </bottom>
      <diagonal/>
    </border>
    <border>
      <left/>
      <right/>
      <top style="thin">
        <color rgb="FF021342"/>
      </top>
      <bottom style="thin">
        <color theme="0"/>
      </bottom>
      <diagonal/>
    </border>
    <border>
      <left/>
      <right style="medium">
        <color rgb="FFFFFFFF"/>
      </right>
      <top style="thin">
        <color rgb="FF021342"/>
      </top>
      <bottom/>
      <diagonal/>
    </border>
    <border>
      <left/>
      <right/>
      <top style="thin">
        <color indexed="64"/>
      </top>
      <bottom style="thin">
        <color theme="0"/>
      </bottom>
      <diagonal/>
    </border>
    <border>
      <left style="thin">
        <color theme="1"/>
      </left>
      <right/>
      <top style="thin">
        <color theme="0"/>
      </top>
      <bottom style="thin">
        <color theme="0"/>
      </bottom>
      <diagonal/>
    </border>
    <border>
      <left style="thin">
        <color theme="1"/>
      </left>
      <right/>
      <top style="thin">
        <color theme="0"/>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hair">
        <color theme="0" tint="-0.14996795556505021"/>
      </bottom>
      <diagonal/>
    </border>
    <border>
      <left/>
      <right/>
      <top style="thin">
        <color theme="0"/>
      </top>
      <bottom style="hair">
        <color theme="0" tint="-0.14996795556505021"/>
      </bottom>
      <diagonal/>
    </border>
    <border>
      <left/>
      <right style="thin">
        <color indexed="64"/>
      </right>
      <top style="thin">
        <color theme="0"/>
      </top>
      <bottom style="hair">
        <color theme="0" tint="-0.14996795556505021"/>
      </bottom>
      <diagonal/>
    </border>
    <border>
      <left/>
      <right style="medium">
        <color rgb="FFFFFFFF"/>
      </right>
      <top style="hair">
        <color theme="0" tint="-0.14996795556505021"/>
      </top>
      <bottom style="thin">
        <color rgb="FF021342"/>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indexed="64"/>
      </left>
      <right/>
      <top style="thin">
        <color indexed="64"/>
      </top>
      <bottom style="thin">
        <color rgb="FF021342"/>
      </bottom>
      <diagonal/>
    </border>
    <border>
      <left/>
      <right/>
      <top style="thin">
        <color indexed="64"/>
      </top>
      <bottom style="thin">
        <color rgb="FF021342"/>
      </bottom>
      <diagonal/>
    </border>
    <border>
      <left style="thin">
        <color indexed="64"/>
      </left>
      <right/>
      <top style="thin">
        <color rgb="FF021342"/>
      </top>
      <bottom style="thin">
        <color rgb="FF021342"/>
      </bottom>
      <diagonal/>
    </border>
    <border>
      <left style="thin">
        <color indexed="64"/>
      </left>
      <right/>
      <top style="thin">
        <color rgb="FF021342"/>
      </top>
      <bottom style="thin">
        <color indexed="64"/>
      </bottom>
      <diagonal/>
    </border>
    <border>
      <left/>
      <right/>
      <top style="thin">
        <color rgb="FF021342"/>
      </top>
      <bottom style="thin">
        <color indexed="64"/>
      </bottom>
      <diagonal/>
    </border>
    <border>
      <left/>
      <right style="hair">
        <color theme="0" tint="-0.14996795556505021"/>
      </right>
      <top style="thin">
        <color theme="0"/>
      </top>
      <bottom style="hair">
        <color theme="0" tint="-0.14996795556505021"/>
      </bottom>
      <diagonal/>
    </border>
    <border>
      <left/>
      <right/>
      <top style="medium">
        <color rgb="FFFFFFFF"/>
      </top>
      <bottom style="thin">
        <color rgb="FFFFFFFF"/>
      </bottom>
      <diagonal/>
    </border>
    <border>
      <left/>
      <right style="medium">
        <color rgb="FFFFFFFF"/>
      </right>
      <top style="medium">
        <color rgb="FFFFFFFF"/>
      </top>
      <bottom style="thin">
        <color rgb="FFFFFFFF"/>
      </bottom>
      <diagonal/>
    </border>
    <border>
      <left/>
      <right/>
      <top style="thin">
        <color rgb="FFFFFFFF"/>
      </top>
      <bottom style="medium">
        <color rgb="FFFFFFFF"/>
      </bottom>
      <diagonal/>
    </border>
    <border>
      <left/>
      <right style="medium">
        <color rgb="FFFFFFFF"/>
      </right>
      <top style="thin">
        <color rgb="FFFFFFFF"/>
      </top>
      <bottom style="medium">
        <color rgb="FFFFFFFF"/>
      </bottom>
      <diagonal/>
    </border>
    <border>
      <left/>
      <right style="medium">
        <color rgb="FFFFFFFF"/>
      </right>
      <top style="medium">
        <color rgb="FFFFFFFF"/>
      </top>
      <bottom style="thin">
        <color rgb="FF021342"/>
      </bottom>
      <diagonal/>
    </border>
    <border>
      <left/>
      <right/>
      <top style="medium">
        <color rgb="FFFFFFFF"/>
      </top>
      <bottom style="thin">
        <color rgb="FF021342"/>
      </bottom>
      <diagonal/>
    </border>
    <border>
      <left style="thin">
        <color rgb="FF021342"/>
      </left>
      <right/>
      <top/>
      <bottom style="thin">
        <color rgb="FF021342"/>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rgb="FF021342"/>
      </left>
      <right style="thin">
        <color rgb="FF021342"/>
      </right>
      <top style="thin">
        <color rgb="FF021342"/>
      </top>
      <bottom/>
      <diagonal/>
    </border>
    <border>
      <left style="thin">
        <color rgb="FFFFFFFF"/>
      </left>
      <right/>
      <top/>
      <bottom style="thin">
        <color rgb="FFFFFFFF"/>
      </bottom>
      <diagonal/>
    </border>
    <border>
      <left/>
      <right/>
      <top/>
      <bottom style="thin">
        <color rgb="FFFFFFFF"/>
      </bottom>
      <diagonal/>
    </border>
    <border>
      <left/>
      <right/>
      <top style="thin">
        <color rgb="FFFFFFFF"/>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op>
      <bottom style="medium">
        <color indexed="64"/>
      </bottom>
      <diagonal/>
    </border>
    <border>
      <left style="thin">
        <color rgb="FF00000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n">
        <color rgb="FF000000"/>
      </right>
      <top style="medium">
        <color rgb="FFFFFFFF"/>
      </top>
      <bottom style="medium">
        <color rgb="FFFFFFFF"/>
      </bottom>
      <diagonal/>
    </border>
    <border>
      <left/>
      <right/>
      <top style="medium">
        <color indexed="64"/>
      </top>
      <bottom/>
      <diagonal/>
    </border>
    <border>
      <left style="thin">
        <color theme="0"/>
      </left>
      <right/>
      <top/>
      <bottom style="medium">
        <color rgb="FFFFFFFF"/>
      </bottom>
      <diagonal/>
    </border>
    <border>
      <left/>
      <right/>
      <top/>
      <bottom style="medium">
        <color rgb="FFFFFFFF"/>
      </bottom>
      <diagonal/>
    </border>
    <border>
      <left style="thin">
        <color indexed="64"/>
      </left>
      <right/>
      <top style="thin">
        <color indexed="64"/>
      </top>
      <bottom/>
      <diagonal/>
    </border>
    <border>
      <left/>
      <right/>
      <top style="thin">
        <color indexed="64"/>
      </top>
      <bottom/>
      <diagonal/>
    </border>
    <border>
      <left style="thin">
        <color rgb="FF000000"/>
      </left>
      <right/>
      <top style="thin">
        <color rgb="FF000000"/>
      </top>
      <bottom style="medium">
        <color rgb="FFFFFFFF"/>
      </bottom>
      <diagonal/>
    </border>
    <border>
      <left/>
      <right/>
      <top style="thin">
        <color rgb="FF000000"/>
      </top>
      <bottom style="medium">
        <color rgb="FFFFFFFF"/>
      </bottom>
      <diagonal/>
    </border>
    <border>
      <left style="thin">
        <color rgb="FF000000"/>
      </left>
      <right style="medium">
        <color rgb="FFFFFFFF"/>
      </right>
      <top style="medium">
        <color rgb="FFFFFFFF"/>
      </top>
      <bottom style="thin">
        <color rgb="FF000000"/>
      </bottom>
      <diagonal/>
    </border>
    <border>
      <left/>
      <right/>
      <top/>
      <bottom style="thin">
        <color rgb="FF000000"/>
      </bottom>
      <diagonal/>
    </border>
    <border>
      <left style="thin">
        <color theme="1"/>
      </left>
      <right/>
      <top/>
      <bottom/>
      <diagonal/>
    </border>
    <border>
      <left/>
      <right/>
      <top style="thin">
        <color rgb="FF021342"/>
      </top>
      <bottom style="medium">
        <color rgb="FF021342"/>
      </bottom>
      <diagonal/>
    </border>
    <border>
      <left style="thin">
        <color rgb="FF000000"/>
      </left>
      <right/>
      <top style="thin">
        <color rgb="FF021342"/>
      </top>
      <bottom/>
      <diagonal/>
    </border>
    <border>
      <left style="thin">
        <color rgb="FF000000"/>
      </left>
      <right/>
      <top style="thin">
        <color rgb="FF000000"/>
      </top>
      <bottom/>
      <diagonal/>
    </border>
    <border>
      <left/>
      <right/>
      <top style="thin">
        <color rgb="FF000000"/>
      </top>
      <bottom/>
      <diagonal/>
    </border>
    <border>
      <left style="medium">
        <color theme="0" tint="-0.499984740745262"/>
      </left>
      <right style="medium">
        <color indexed="64"/>
      </right>
      <top style="medium">
        <color theme="0" tint="-0.499984740745262"/>
      </top>
      <bottom style="medium">
        <color indexed="64"/>
      </bottom>
      <diagonal/>
    </border>
    <border>
      <left style="medium">
        <color theme="0" tint="-0.499984740745262"/>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theme="0" tint="-0.499984740745262"/>
      </top>
      <bottom style="medium">
        <color indexed="64"/>
      </bottom>
      <diagonal/>
    </border>
    <border>
      <left style="medium">
        <color theme="0" tint="-0.499984740745262"/>
      </left>
      <right style="medium">
        <color indexed="64"/>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64"/>
      </right>
      <top style="medium">
        <color indexed="64"/>
      </top>
      <bottom style="medium">
        <color theme="0" tint="-0.499984740745262"/>
      </bottom>
      <diagonal/>
    </border>
    <border>
      <left style="medium">
        <color theme="0" tint="-0.499984740745262"/>
      </left>
      <right style="medium">
        <color theme="0" tint="-0.499984740745262"/>
      </right>
      <top style="medium">
        <color indexed="64"/>
      </top>
      <bottom style="medium">
        <color theme="0" tint="-0.499984740745262"/>
      </bottom>
      <diagonal/>
    </border>
    <border>
      <left style="medium">
        <color indexed="64"/>
      </left>
      <right style="medium">
        <color theme="0" tint="-0.499984740745262"/>
      </right>
      <top style="medium">
        <color indexed="64"/>
      </top>
      <bottom style="medium">
        <color theme="0" tint="-0.499984740745262"/>
      </bottom>
      <diagonal/>
    </border>
  </borders>
  <cellStyleXfs count="70">
    <xf numFmtId="0" fontId="0" fillId="0" borderId="0"/>
    <xf numFmtId="0" fontId="11" fillId="0" borderId="0"/>
    <xf numFmtId="9" fontId="10" fillId="0" borderId="0" applyFont="0" applyFill="0" applyBorder="0" applyAlignment="0" applyProtection="0"/>
    <xf numFmtId="43" fontId="10" fillId="0" borderId="0" applyFont="0" applyFill="0" applyBorder="0" applyAlignment="0" applyProtection="0"/>
    <xf numFmtId="0" fontId="17" fillId="0" borderId="0" applyNumberForma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9" fontId="8" fillId="0" borderId="0" applyFont="0" applyFill="0" applyBorder="0" applyAlignment="0" applyProtection="0"/>
    <xf numFmtId="43" fontId="10"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669">
    <xf numFmtId="0" fontId="0" fillId="0" borderId="0" xfId="0"/>
    <xf numFmtId="0" fontId="12" fillId="0" borderId="0" xfId="0" applyFont="1"/>
    <xf numFmtId="0" fontId="14" fillId="0" borderId="4" xfId="0" applyFont="1" applyBorder="1" applyAlignment="1">
      <alignment horizontal="center" vertical="center" wrapText="1"/>
    </xf>
    <xf numFmtId="0" fontId="18" fillId="0" borderId="0" xfId="0" applyFont="1" applyAlignment="1">
      <alignment vertical="center"/>
    </xf>
    <xf numFmtId="0" fontId="21" fillId="0" borderId="0" xfId="5" applyFont="1"/>
    <xf numFmtId="0" fontId="23" fillId="0" borderId="0" xfId="5" applyFont="1" applyAlignment="1">
      <alignment horizontal="center"/>
    </xf>
    <xf numFmtId="0" fontId="21" fillId="0" borderId="0" xfId="5" applyFont="1" applyAlignment="1">
      <alignment vertical="center" wrapText="1"/>
    </xf>
    <xf numFmtId="0" fontId="12" fillId="0" borderId="0" xfId="5" applyFont="1"/>
    <xf numFmtId="167" fontId="13" fillId="0" borderId="0" xfId="5" applyNumberFormat="1" applyFont="1"/>
    <xf numFmtId="0" fontId="31" fillId="0" borderId="0" xfId="0" applyFont="1"/>
    <xf numFmtId="0" fontId="12" fillId="0" borderId="0" xfId="0" quotePrefix="1" applyFont="1" applyAlignment="1">
      <alignment horizontal="left"/>
    </xf>
    <xf numFmtId="3" fontId="13"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2" fontId="12" fillId="0" borderId="0" xfId="0" applyNumberFormat="1" applyFont="1"/>
    <xf numFmtId="3" fontId="13" fillId="0" borderId="0" xfId="0" applyNumberFormat="1" applyFont="1"/>
    <xf numFmtId="0" fontId="23" fillId="0" borderId="0" xfId="0" quotePrefix="1" applyFont="1" applyAlignment="1">
      <alignment horizontal="left"/>
    </xf>
    <xf numFmtId="0" fontId="10" fillId="0" borderId="0" xfId="0" applyFont="1" applyAlignment="1">
      <alignment vertical="center"/>
    </xf>
    <xf numFmtId="3" fontId="12" fillId="0" borderId="0" xfId="0" applyNumberFormat="1" applyFont="1" applyAlignment="1">
      <alignment vertical="center"/>
    </xf>
    <xf numFmtId="3" fontId="12" fillId="0" borderId="0" xfId="0" quotePrefix="1" applyNumberFormat="1" applyFont="1" applyAlignment="1">
      <alignment horizontal="left"/>
    </xf>
    <xf numFmtId="3" fontId="31" fillId="0" borderId="0" xfId="1" applyNumberFormat="1" applyFont="1" applyAlignment="1">
      <alignment horizontal="right" vertical="center"/>
    </xf>
    <xf numFmtId="0" fontId="10" fillId="0" borderId="0" xfId="0" applyFont="1" applyAlignment="1">
      <alignment horizontal="left"/>
    </xf>
    <xf numFmtId="0" fontId="34" fillId="0" borderId="0" xfId="0" applyFont="1" applyAlignment="1">
      <alignment vertical="center"/>
    </xf>
    <xf numFmtId="0" fontId="12" fillId="0" borderId="0" xfId="5" quotePrefix="1" applyFont="1" applyAlignment="1">
      <alignment vertical="center" wrapText="1"/>
    </xf>
    <xf numFmtId="0" fontId="12" fillId="0" borderId="0" xfId="5" applyFont="1" applyAlignment="1">
      <alignment vertical="center" wrapText="1"/>
    </xf>
    <xf numFmtId="0" fontId="35" fillId="0" borderId="0" xfId="5" applyFont="1" applyAlignment="1">
      <alignment vertical="center"/>
    </xf>
    <xf numFmtId="167" fontId="20" fillId="0" borderId="0" xfId="5" applyNumberFormat="1" applyFont="1"/>
    <xf numFmtId="0" fontId="36" fillId="0" borderId="0" xfId="0" applyFont="1"/>
    <xf numFmtId="0" fontId="37" fillId="0" borderId="0" xfId="0" applyFont="1"/>
    <xf numFmtId="0" fontId="37" fillId="0" borderId="0" xfId="0" applyFont="1" applyAlignment="1">
      <alignment wrapText="1"/>
    </xf>
    <xf numFmtId="0" fontId="37" fillId="0" borderId="0" xfId="0" quotePrefix="1" applyFont="1" applyAlignment="1">
      <alignment horizontal="left"/>
    </xf>
    <xf numFmtId="0" fontId="39" fillId="0" borderId="0" xfId="0" applyFont="1"/>
    <xf numFmtId="0" fontId="40" fillId="0" borderId="0" xfId="0" quotePrefix="1" applyFont="1" applyAlignment="1">
      <alignment horizontal="left" wrapText="1"/>
    </xf>
    <xf numFmtId="0" fontId="41" fillId="0" borderId="0" xfId="0" applyFont="1"/>
    <xf numFmtId="0" fontId="38" fillId="0" borderId="0" xfId="4" applyFont="1"/>
    <xf numFmtId="0" fontId="42" fillId="0" borderId="0" xfId="0" quotePrefix="1" applyFont="1" applyAlignment="1">
      <alignment horizontal="left" vertical="center" wrapText="1"/>
    </xf>
    <xf numFmtId="0" fontId="42" fillId="0" borderId="0" xfId="0" quotePrefix="1" applyFont="1" applyAlignment="1">
      <alignment horizontal="left" wrapText="1"/>
    </xf>
    <xf numFmtId="0" fontId="30"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wrapText="1"/>
    </xf>
    <xf numFmtId="0" fontId="43" fillId="0" borderId="0" xfId="0" applyFont="1"/>
    <xf numFmtId="0" fontId="28" fillId="4" borderId="0" xfId="0" applyFont="1" applyFill="1"/>
    <xf numFmtId="10" fontId="12" fillId="0" borderId="0" xfId="6" applyNumberFormat="1" applyFont="1"/>
    <xf numFmtId="43" fontId="12" fillId="0" borderId="0" xfId="5" applyNumberFormat="1" applyFont="1"/>
    <xf numFmtId="9" fontId="12" fillId="0" borderId="0" xfId="6" applyFont="1"/>
    <xf numFmtId="43" fontId="23" fillId="0" borderId="0" xfId="5" applyNumberFormat="1" applyFont="1"/>
    <xf numFmtId="4" fontId="23" fillId="0" borderId="0" xfId="5" applyNumberFormat="1" applyFont="1"/>
    <xf numFmtId="3" fontId="23" fillId="0" borderId="0" xfId="5" applyNumberFormat="1" applyFont="1"/>
    <xf numFmtId="2" fontId="12" fillId="0" borderId="0" xfId="5" applyNumberFormat="1" applyFont="1"/>
    <xf numFmtId="166" fontId="12" fillId="0" borderId="0" xfId="5" applyNumberFormat="1" applyFont="1"/>
    <xf numFmtId="4" fontId="12" fillId="0" borderId="0" xfId="5" applyNumberFormat="1" applyFont="1"/>
    <xf numFmtId="3" fontId="12" fillId="0" borderId="0" xfId="5" applyNumberFormat="1" applyFont="1"/>
    <xf numFmtId="9" fontId="12" fillId="0" borderId="0" xfId="5" applyNumberFormat="1" applyFont="1"/>
    <xf numFmtId="0" fontId="44" fillId="0" borderId="0" xfId="5" applyFont="1"/>
    <xf numFmtId="10" fontId="12" fillId="0" borderId="0" xfId="5" applyNumberFormat="1" applyFont="1"/>
    <xf numFmtId="0" fontId="25" fillId="0" borderId="0" xfId="5" applyFont="1"/>
    <xf numFmtId="0" fontId="32" fillId="0" borderId="0" xfId="5" applyFont="1"/>
    <xf numFmtId="0" fontId="21" fillId="0" borderId="0" xfId="5" applyFont="1" applyAlignment="1">
      <alignment horizontal="center" vertical="center" wrapText="1"/>
    </xf>
    <xf numFmtId="3" fontId="21" fillId="0" borderId="0" xfId="5" applyNumberFormat="1" applyFont="1" applyAlignment="1">
      <alignment horizontal="center" vertical="center" wrapText="1"/>
    </xf>
    <xf numFmtId="3" fontId="22" fillId="0" borderId="0" xfId="5" applyNumberFormat="1" applyFont="1" applyAlignment="1">
      <alignment horizontal="center" vertical="center" wrapText="1"/>
    </xf>
    <xf numFmtId="10" fontId="21" fillId="0" borderId="0" xfId="5" applyNumberFormat="1" applyFont="1" applyAlignment="1">
      <alignment horizontal="center" vertical="center" wrapText="1"/>
    </xf>
    <xf numFmtId="0" fontId="52" fillId="0" borderId="0" xfId="0" applyFont="1" applyAlignment="1">
      <alignment vertical="center"/>
    </xf>
    <xf numFmtId="0" fontId="25" fillId="0" borderId="0" xfId="0" applyFont="1"/>
    <xf numFmtId="0" fontId="49" fillId="0" borderId="0" xfId="0" applyFont="1" applyAlignment="1">
      <alignment vertical="center"/>
    </xf>
    <xf numFmtId="0" fontId="49" fillId="0" borderId="3" xfId="0" applyFont="1" applyBorder="1" applyAlignment="1">
      <alignment horizontal="left"/>
    </xf>
    <xf numFmtId="0" fontId="49" fillId="0" borderId="3" xfId="0" applyFont="1" applyBorder="1"/>
    <xf numFmtId="0" fontId="49" fillId="0" borderId="0" xfId="0" applyFont="1"/>
    <xf numFmtId="0" fontId="49" fillId="0" borderId="0" xfId="0" applyFont="1" applyAlignment="1">
      <alignment horizontal="left"/>
    </xf>
    <xf numFmtId="0" fontId="49" fillId="0" borderId="3" xfId="0" applyFont="1" applyBorder="1" applyAlignment="1">
      <alignment horizontal="center"/>
    </xf>
    <xf numFmtId="0" fontId="49" fillId="0" borderId="0" xfId="0" applyFont="1" applyAlignment="1">
      <alignment horizontal="center"/>
    </xf>
    <xf numFmtId="0" fontId="25" fillId="0" borderId="0" xfId="0" applyFont="1" applyAlignment="1">
      <alignment horizontal="center"/>
    </xf>
    <xf numFmtId="0" fontId="52" fillId="0" borderId="0" xfId="0" applyFont="1"/>
    <xf numFmtId="0" fontId="53" fillId="0" borderId="0" xfId="0" applyFont="1"/>
    <xf numFmtId="0" fontId="49" fillId="0" borderId="17" xfId="0" applyFont="1" applyBorder="1" applyAlignment="1">
      <alignment horizontal="left"/>
    </xf>
    <xf numFmtId="0" fontId="49" fillId="0" borderId="17" xfId="0" applyFont="1" applyBorder="1"/>
    <xf numFmtId="0" fontId="49" fillId="0" borderId="17" xfId="0" applyFont="1" applyBorder="1" applyAlignment="1">
      <alignment horizontal="center"/>
    </xf>
    <xf numFmtId="0" fontId="49" fillId="0" borderId="0" xfId="5" applyFont="1" applyAlignment="1">
      <alignment horizontal="left" vertical="center" wrapText="1"/>
    </xf>
    <xf numFmtId="0" fontId="22" fillId="0" borderId="17" xfId="5" quotePrefix="1" applyFont="1" applyBorder="1" applyAlignment="1">
      <alignment horizontal="left" vertical="center" wrapText="1"/>
    </xf>
    <xf numFmtId="0" fontId="16" fillId="0" borderId="0" xfId="0" applyFont="1"/>
    <xf numFmtId="0" fontId="28" fillId="4" borderId="14" xfId="5" quotePrefix="1" applyFont="1" applyFill="1" applyBorder="1" applyAlignment="1">
      <alignment horizontal="center" vertical="center" wrapText="1"/>
    </xf>
    <xf numFmtId="43" fontId="29" fillId="0" borderId="0" xfId="5" applyNumberFormat="1" applyFont="1"/>
    <xf numFmtId="0" fontId="29" fillId="0" borderId="0" xfId="5" applyFont="1"/>
    <xf numFmtId="0" fontId="32" fillId="0" borderId="0" xfId="5" quotePrefix="1" applyFont="1" applyAlignment="1">
      <alignment horizontal="left" vertical="center"/>
    </xf>
    <xf numFmtId="0" fontId="28" fillId="4" borderId="15" xfId="5" applyFont="1" applyFill="1" applyBorder="1" applyAlignment="1">
      <alignment horizontal="center" vertical="center" wrapText="1"/>
    </xf>
    <xf numFmtId="0" fontId="28" fillId="4" borderId="15" xfId="5" applyFont="1" applyFill="1" applyBorder="1" applyAlignment="1">
      <alignment vertical="center" wrapText="1"/>
    </xf>
    <xf numFmtId="0" fontId="28" fillId="4" borderId="15" xfId="5" quotePrefix="1" applyFont="1" applyFill="1" applyBorder="1" applyAlignment="1">
      <alignment horizontal="left" vertical="center" wrapText="1"/>
    </xf>
    <xf numFmtId="0" fontId="46" fillId="0" borderId="0" xfId="5" quotePrefix="1" applyFont="1" applyAlignment="1">
      <alignment horizontal="left" vertical="top" wrapText="1"/>
    </xf>
    <xf numFmtId="0" fontId="46" fillId="0" borderId="0" xfId="5" applyFont="1" applyAlignment="1">
      <alignment vertical="top"/>
    </xf>
    <xf numFmtId="0" fontId="28" fillId="4" borderId="14" xfId="5" quotePrefix="1" applyFont="1" applyFill="1" applyBorder="1" applyAlignment="1">
      <alignment horizontal="left" vertical="center"/>
    </xf>
    <xf numFmtId="0" fontId="28" fillId="4" borderId="18" xfId="5" applyFont="1" applyFill="1" applyBorder="1" applyAlignment="1">
      <alignment vertical="center" wrapText="1"/>
    </xf>
    <xf numFmtId="0" fontId="28" fillId="4" borderId="18" xfId="5" applyFont="1" applyFill="1" applyBorder="1" applyAlignment="1">
      <alignment horizontal="center" vertical="center" wrapText="1"/>
    </xf>
    <xf numFmtId="0" fontId="12" fillId="5" borderId="0" xfId="0" applyFont="1" applyFill="1"/>
    <xf numFmtId="3" fontId="25" fillId="3" borderId="17" xfId="0" applyNumberFormat="1" applyFont="1" applyFill="1" applyBorder="1" applyAlignment="1">
      <alignment horizontal="center" vertical="center" wrapText="1"/>
    </xf>
    <xf numFmtId="3" fontId="25" fillId="3" borderId="21" xfId="0" applyNumberFormat="1" applyFont="1" applyFill="1" applyBorder="1" applyAlignment="1">
      <alignment horizontal="center" vertical="center" wrapText="1"/>
    </xf>
    <xf numFmtId="0" fontId="28" fillId="4" borderId="19" xfId="5" quotePrefix="1" applyFont="1" applyFill="1" applyBorder="1" applyAlignment="1">
      <alignment horizontal="left" vertical="center"/>
    </xf>
    <xf numFmtId="0" fontId="25" fillId="3" borderId="15" xfId="5" applyFont="1" applyFill="1" applyBorder="1" applyAlignment="1">
      <alignment vertical="center" wrapText="1"/>
    </xf>
    <xf numFmtId="0" fontId="25" fillId="3" borderId="15" xfId="5" applyFont="1" applyFill="1" applyBorder="1" applyAlignment="1">
      <alignment horizontal="center" vertical="center" wrapText="1"/>
    </xf>
    <xf numFmtId="0" fontId="49" fillId="0" borderId="0" xfId="5" quotePrefix="1" applyFont="1" applyAlignment="1">
      <alignment horizontal="left" vertical="top" wrapText="1"/>
    </xf>
    <xf numFmtId="0" fontId="49" fillId="0" borderId="0" xfId="5" applyFont="1" applyAlignment="1">
      <alignment horizontal="left" vertical="top" wrapText="1"/>
    </xf>
    <xf numFmtId="0" fontId="28" fillId="4" borderId="14" xfId="5" applyFont="1" applyFill="1" applyBorder="1" applyAlignment="1">
      <alignment horizontal="center" vertical="center" wrapText="1"/>
    </xf>
    <xf numFmtId="0" fontId="28" fillId="4" borderId="19" xfId="5" applyFont="1" applyFill="1" applyBorder="1" applyAlignment="1">
      <alignment horizontal="center" vertical="center"/>
    </xf>
    <xf numFmtId="0" fontId="28" fillId="4" borderId="19" xfId="5" applyFont="1" applyFill="1" applyBorder="1" applyAlignment="1">
      <alignment horizontal="center" vertical="center" wrapText="1"/>
    </xf>
    <xf numFmtId="0" fontId="46" fillId="0" borderId="0" xfId="5" applyFont="1" applyAlignment="1">
      <alignment horizontal="left" vertical="top"/>
    </xf>
    <xf numFmtId="0" fontId="46" fillId="0" borderId="0" xfId="5" applyFont="1" applyAlignment="1">
      <alignment horizontal="left" vertical="top" wrapText="1"/>
    </xf>
    <xf numFmtId="0" fontId="25" fillId="3" borderId="15" xfId="5" applyFont="1" applyFill="1" applyBorder="1"/>
    <xf numFmtId="0" fontId="25" fillId="3" borderId="15" xfId="5" applyFont="1" applyFill="1" applyBorder="1" applyAlignment="1">
      <alignment horizontal="center"/>
    </xf>
    <xf numFmtId="0" fontId="25" fillId="3" borderId="15" xfId="5" quotePrefix="1" applyFont="1" applyFill="1" applyBorder="1" applyAlignment="1">
      <alignment horizontal="left" vertical="center"/>
    </xf>
    <xf numFmtId="0" fontId="25" fillId="3" borderId="15" xfId="5" quotePrefix="1" applyFont="1" applyFill="1" applyBorder="1" applyAlignment="1">
      <alignment horizontal="left"/>
    </xf>
    <xf numFmtId="0" fontId="25" fillId="3" borderId="15" xfId="5" quotePrefix="1" applyFont="1" applyFill="1" applyBorder="1" applyAlignment="1">
      <alignment horizontal="left" vertical="center" wrapText="1"/>
    </xf>
    <xf numFmtId="0" fontId="25" fillId="3" borderId="8" xfId="5" applyFont="1" applyFill="1" applyBorder="1" applyAlignment="1">
      <alignment vertical="center" wrapText="1"/>
    </xf>
    <xf numFmtId="3" fontId="25" fillId="3" borderId="8" xfId="5" applyNumberFormat="1" applyFont="1" applyFill="1" applyBorder="1" applyAlignment="1">
      <alignment horizontal="right" vertical="center" wrapText="1"/>
    </xf>
    <xf numFmtId="0" fontId="21" fillId="3" borderId="15" xfId="5" applyFont="1" applyFill="1" applyBorder="1" applyAlignment="1">
      <alignment vertical="center" wrapText="1"/>
    </xf>
    <xf numFmtId="3" fontId="21" fillId="3" borderId="15" xfId="5" applyNumberFormat="1" applyFont="1" applyFill="1" applyBorder="1" applyAlignment="1">
      <alignment horizontal="right" vertical="center" wrapText="1"/>
    </xf>
    <xf numFmtId="165" fontId="21" fillId="3" borderId="15" xfId="5" applyNumberFormat="1" applyFont="1" applyFill="1" applyBorder="1" applyAlignment="1">
      <alignment horizontal="right" vertical="center" wrapText="1"/>
    </xf>
    <xf numFmtId="0" fontId="21" fillId="3" borderId="15" xfId="5" quotePrefix="1" applyFont="1" applyFill="1" applyBorder="1" applyAlignment="1">
      <alignment horizontal="left" vertical="center" wrapText="1"/>
    </xf>
    <xf numFmtId="4" fontId="25" fillId="3" borderId="15" xfId="5" applyNumberFormat="1" applyFont="1" applyFill="1" applyBorder="1" applyAlignment="1">
      <alignment horizontal="right" vertical="center" wrapText="1"/>
    </xf>
    <xf numFmtId="3" fontId="25" fillId="3" borderId="15" xfId="5" applyNumberFormat="1" applyFont="1" applyFill="1" applyBorder="1" applyAlignment="1">
      <alignment horizontal="right" vertical="center" wrapText="1"/>
    </xf>
    <xf numFmtId="0" fontId="25" fillId="3" borderId="17" xfId="5" applyFont="1" applyFill="1" applyBorder="1" applyAlignment="1">
      <alignment vertical="center" wrapText="1"/>
    </xf>
    <xf numFmtId="0" fontId="25" fillId="3" borderId="17" xfId="5" applyFont="1" applyFill="1" applyBorder="1" applyAlignment="1">
      <alignment horizontal="center" vertical="center" wrapText="1"/>
    </xf>
    <xf numFmtId="0" fontId="25" fillId="3" borderId="24" xfId="5" applyFont="1" applyFill="1" applyBorder="1" applyAlignment="1">
      <alignment vertical="center" wrapText="1"/>
    </xf>
    <xf numFmtId="0" fontId="25" fillId="3" borderId="24" xfId="5" applyFont="1" applyFill="1" applyBorder="1" applyAlignment="1">
      <alignment horizontal="center" vertical="center" wrapText="1"/>
    </xf>
    <xf numFmtId="3" fontId="25" fillId="3" borderId="17" xfId="1" quotePrefix="1" applyNumberFormat="1" applyFont="1" applyFill="1" applyBorder="1" applyAlignment="1">
      <alignment horizontal="left" vertical="center"/>
    </xf>
    <xf numFmtId="0" fontId="28" fillId="4" borderId="29" xfId="5" quotePrefix="1" applyFont="1" applyFill="1" applyBorder="1" applyAlignment="1">
      <alignment horizontal="left" vertical="center" wrapText="1"/>
    </xf>
    <xf numFmtId="0" fontId="28" fillId="4" borderId="29" xfId="5" applyFont="1" applyFill="1" applyBorder="1" applyAlignment="1">
      <alignment horizontal="center" vertical="center" wrapText="1"/>
    </xf>
    <xf numFmtId="43" fontId="25" fillId="3" borderId="15" xfId="7" applyFont="1" applyFill="1" applyBorder="1" applyAlignment="1">
      <alignment horizontal="center" vertical="center"/>
    </xf>
    <xf numFmtId="0" fontId="28" fillId="4" borderId="28" xfId="0" applyFont="1" applyFill="1" applyBorder="1" applyAlignment="1">
      <alignment horizontal="center" vertical="center"/>
    </xf>
    <xf numFmtId="0" fontId="28" fillId="4" borderId="35" xfId="0" applyFont="1" applyFill="1" applyBorder="1" applyAlignment="1">
      <alignment horizontal="center" vertical="center"/>
    </xf>
    <xf numFmtId="3" fontId="28" fillId="4" borderId="29" xfId="1" applyNumberFormat="1" applyFont="1" applyFill="1" applyBorder="1" applyAlignment="1">
      <alignment horizontal="center" vertical="center"/>
    </xf>
    <xf numFmtId="9" fontId="25" fillId="2" borderId="21" xfId="0" applyNumberFormat="1" applyFont="1" applyFill="1" applyBorder="1" applyAlignment="1">
      <alignment horizontal="center" vertical="center" wrapText="1"/>
    </xf>
    <xf numFmtId="9" fontId="25" fillId="2" borderId="22" xfId="0" applyNumberFormat="1" applyFont="1" applyFill="1" applyBorder="1" applyAlignment="1">
      <alignment horizontal="center" vertical="center" wrapText="1"/>
    </xf>
    <xf numFmtId="10" fontId="25" fillId="2" borderId="39" xfId="0" applyNumberFormat="1" applyFont="1" applyFill="1" applyBorder="1" applyAlignment="1">
      <alignment horizontal="center" vertical="center" wrapText="1"/>
    </xf>
    <xf numFmtId="9" fontId="25" fillId="2" borderId="17" xfId="0" applyNumberFormat="1" applyFont="1" applyFill="1" applyBorder="1" applyAlignment="1">
      <alignment horizontal="center" vertical="center" wrapText="1"/>
    </xf>
    <xf numFmtId="9" fontId="25" fillId="2" borderId="15" xfId="0" applyNumberFormat="1" applyFont="1" applyFill="1" applyBorder="1" applyAlignment="1">
      <alignment horizontal="center" vertical="center" wrapText="1"/>
    </xf>
    <xf numFmtId="10" fontId="25" fillId="2" borderId="18" xfId="0" applyNumberFormat="1" applyFont="1" applyFill="1" applyBorder="1" applyAlignment="1">
      <alignment horizontal="center" vertical="center" wrapText="1"/>
    </xf>
    <xf numFmtId="49" fontId="25" fillId="3" borderId="17" xfId="1" applyNumberFormat="1" applyFont="1" applyFill="1" applyBorder="1" applyAlignment="1">
      <alignment horizontal="left" vertical="center"/>
    </xf>
    <xf numFmtId="3" fontId="28" fillId="4" borderId="15" xfId="1" applyNumberFormat="1" applyFont="1" applyFill="1" applyBorder="1" applyAlignment="1">
      <alignment horizontal="center" vertical="center"/>
    </xf>
    <xf numFmtId="3" fontId="28" fillId="4" borderId="29" xfId="1" applyNumberFormat="1" applyFont="1" applyFill="1" applyBorder="1" applyAlignment="1">
      <alignment horizontal="left" vertical="center"/>
    </xf>
    <xf numFmtId="3" fontId="28" fillId="4" borderId="15" xfId="1" applyNumberFormat="1" applyFont="1" applyFill="1" applyBorder="1" applyAlignment="1">
      <alignment horizontal="left" vertical="center"/>
    </xf>
    <xf numFmtId="0" fontId="29" fillId="4" borderId="41" xfId="0" applyFont="1" applyFill="1" applyBorder="1" applyAlignment="1">
      <alignment horizontal="center" vertical="center"/>
    </xf>
    <xf numFmtId="3" fontId="29" fillId="4" borderId="41" xfId="0" applyNumberFormat="1" applyFont="1" applyFill="1" applyBorder="1" applyAlignment="1">
      <alignment horizontal="left" vertical="center"/>
    </xf>
    <xf numFmtId="0" fontId="25" fillId="3" borderId="28" xfId="0" applyFont="1" applyFill="1" applyBorder="1" applyAlignment="1">
      <alignment horizontal="left" vertical="center" wrapText="1"/>
    </xf>
    <xf numFmtId="3" fontId="25" fillId="3" borderId="28" xfId="0" applyNumberFormat="1" applyFont="1" applyFill="1" applyBorder="1" applyAlignment="1">
      <alignment horizontal="center" vertical="center" wrapText="1"/>
    </xf>
    <xf numFmtId="3" fontId="29" fillId="4" borderId="42" xfId="0" applyNumberFormat="1" applyFont="1" applyFill="1" applyBorder="1" applyAlignment="1">
      <alignment horizontal="left" vertical="center"/>
    </xf>
    <xf numFmtId="3" fontId="28" fillId="4" borderId="29" xfId="0" applyNumberFormat="1" applyFont="1" applyFill="1" applyBorder="1" applyAlignment="1">
      <alignment horizontal="center" vertical="center"/>
    </xf>
    <xf numFmtId="9" fontId="25" fillId="3" borderId="17" xfId="0" applyNumberFormat="1" applyFont="1" applyFill="1" applyBorder="1" applyAlignment="1">
      <alignment horizontal="center" vertical="center" wrapText="1"/>
    </xf>
    <xf numFmtId="9" fontId="25" fillId="3" borderId="15" xfId="0" applyNumberFormat="1" applyFont="1" applyFill="1" applyBorder="1" applyAlignment="1">
      <alignment horizontal="center" vertical="center" wrapText="1"/>
    </xf>
    <xf numFmtId="9" fontId="25" fillId="3" borderId="22" xfId="0" applyNumberFormat="1" applyFont="1" applyFill="1" applyBorder="1" applyAlignment="1">
      <alignment horizontal="center" vertical="center" wrapText="1"/>
    </xf>
    <xf numFmtId="0" fontId="25" fillId="3" borderId="17" xfId="0" applyFont="1" applyFill="1" applyBorder="1" applyAlignment="1">
      <alignment horizontal="left" vertical="center" wrapText="1"/>
    </xf>
    <xf numFmtId="3" fontId="28" fillId="4" borderId="46" xfId="0" applyNumberFormat="1" applyFont="1" applyFill="1" applyBorder="1" applyAlignment="1">
      <alignment horizontal="center" vertical="center"/>
    </xf>
    <xf numFmtId="3" fontId="28" fillId="4" borderId="47" xfId="0" applyNumberFormat="1" applyFont="1" applyFill="1" applyBorder="1" applyAlignment="1">
      <alignment horizontal="center" vertical="center"/>
    </xf>
    <xf numFmtId="3" fontId="25" fillId="3" borderId="36" xfId="0" applyNumberFormat="1" applyFont="1" applyFill="1" applyBorder="1" applyAlignment="1">
      <alignment horizontal="center" vertical="center" wrapText="1"/>
    </xf>
    <xf numFmtId="3" fontId="25" fillId="3" borderId="48" xfId="0" applyNumberFormat="1" applyFont="1" applyFill="1" applyBorder="1" applyAlignment="1">
      <alignment horizontal="center" vertical="center" wrapText="1"/>
    </xf>
    <xf numFmtId="0" fontId="28" fillId="4" borderId="29" xfId="0" applyFont="1" applyFill="1" applyBorder="1" applyAlignment="1">
      <alignment horizontal="left" vertical="center"/>
    </xf>
    <xf numFmtId="0" fontId="25" fillId="3" borderId="53" xfId="0" quotePrefix="1" applyFont="1" applyFill="1" applyBorder="1" applyAlignment="1">
      <alignment horizontal="left" vertical="center" wrapText="1"/>
    </xf>
    <xf numFmtId="0" fontId="25" fillId="3" borderId="54" xfId="0" quotePrefix="1" applyFont="1" applyFill="1" applyBorder="1" applyAlignment="1">
      <alignment horizontal="center" vertical="center" wrapText="1"/>
    </xf>
    <xf numFmtId="0" fontId="25" fillId="3" borderId="57" xfId="0" applyFont="1" applyFill="1" applyBorder="1" applyAlignment="1">
      <alignment horizontal="center" vertical="center" wrapText="1"/>
    </xf>
    <xf numFmtId="3" fontId="58" fillId="3" borderId="36" xfId="0" applyNumberFormat="1" applyFont="1" applyFill="1" applyBorder="1" applyAlignment="1">
      <alignment horizontal="center" vertical="center" wrapText="1"/>
    </xf>
    <xf numFmtId="3" fontId="58" fillId="3" borderId="48" xfId="0" applyNumberFormat="1" applyFont="1" applyFill="1" applyBorder="1" applyAlignment="1">
      <alignment horizontal="center" vertical="center" wrapText="1"/>
    </xf>
    <xf numFmtId="3" fontId="58" fillId="3" borderId="15" xfId="0" applyNumberFormat="1" applyFont="1" applyFill="1" applyBorder="1" applyAlignment="1">
      <alignment horizontal="center" vertical="center" wrapText="1"/>
    </xf>
    <xf numFmtId="3" fontId="58" fillId="3" borderId="22" xfId="0" applyNumberFormat="1" applyFont="1" applyFill="1" applyBorder="1" applyAlignment="1">
      <alignment horizontal="center" vertical="center" wrapText="1"/>
    </xf>
    <xf numFmtId="0" fontId="24" fillId="4" borderId="61" xfId="0" applyFont="1" applyFill="1" applyBorder="1" applyAlignment="1">
      <alignment horizontal="center" vertical="center" wrapText="1"/>
    </xf>
    <xf numFmtId="0" fontId="24" fillId="4" borderId="62" xfId="0" applyFont="1" applyFill="1" applyBorder="1" applyAlignment="1">
      <alignment horizontal="center" vertical="center" wrapText="1"/>
    </xf>
    <xf numFmtId="0" fontId="25" fillId="3" borderId="64" xfId="0" applyFont="1" applyFill="1" applyBorder="1" applyAlignment="1">
      <alignment vertical="center" wrapText="1"/>
    </xf>
    <xf numFmtId="9" fontId="25" fillId="3" borderId="64" xfId="0" applyNumberFormat="1" applyFont="1" applyFill="1" applyBorder="1" applyAlignment="1">
      <alignment horizontal="center" vertical="center" wrapText="1"/>
    </xf>
    <xf numFmtId="0" fontId="25" fillId="3" borderId="15" xfId="0" applyFont="1" applyFill="1" applyBorder="1" applyAlignment="1">
      <alignment vertical="center" wrapText="1"/>
    </xf>
    <xf numFmtId="0" fontId="25" fillId="3" borderId="15" xfId="0" quotePrefix="1" applyFont="1" applyFill="1" applyBorder="1" applyAlignment="1">
      <alignment horizontal="left" vertical="center" wrapText="1"/>
    </xf>
    <xf numFmtId="0" fontId="25" fillId="3" borderId="64" xfId="0" applyFont="1" applyFill="1" applyBorder="1" applyAlignment="1">
      <alignment horizontal="center" vertical="center" wrapText="1"/>
    </xf>
    <xf numFmtId="3" fontId="25" fillId="3" borderId="15" xfId="0" applyNumberFormat="1" applyFont="1" applyFill="1" applyBorder="1" applyAlignment="1">
      <alignment horizontal="center" vertical="center"/>
    </xf>
    <xf numFmtId="9" fontId="25" fillId="3" borderId="63" xfId="0" applyNumberFormat="1" applyFont="1" applyFill="1" applyBorder="1" applyAlignment="1">
      <alignment horizontal="center" vertical="center" wrapText="1"/>
    </xf>
    <xf numFmtId="0" fontId="25" fillId="3" borderId="63" xfId="0" applyFont="1" applyFill="1" applyBorder="1" applyAlignment="1">
      <alignment horizontal="center" vertical="center" wrapText="1"/>
    </xf>
    <xf numFmtId="3" fontId="25" fillId="3" borderId="22" xfId="0" applyNumberFormat="1" applyFont="1" applyFill="1" applyBorder="1" applyAlignment="1">
      <alignment horizontal="center" vertical="center"/>
    </xf>
    <xf numFmtId="3" fontId="28" fillId="4" borderId="46" xfId="0" quotePrefix="1" applyNumberFormat="1" applyFont="1" applyFill="1" applyBorder="1" applyAlignment="1">
      <alignment horizontal="center" vertical="center"/>
    </xf>
    <xf numFmtId="168" fontId="25" fillId="3" borderId="17" xfId="0" applyNumberFormat="1"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quotePrefix="1" applyFont="1" applyAlignment="1">
      <alignment horizontal="left" vertical="center" wrapText="1"/>
    </xf>
    <xf numFmtId="0" fontId="65" fillId="0" borderId="0" xfId="4" applyFont="1" applyFill="1" applyAlignment="1">
      <alignment horizontal="left" indent="3"/>
    </xf>
    <xf numFmtId="0" fontId="65" fillId="0" borderId="0" xfId="4" applyFont="1" applyAlignment="1">
      <alignment horizontal="left" indent="3"/>
    </xf>
    <xf numFmtId="0" fontId="66" fillId="6" borderId="0" xfId="4" applyFont="1" applyFill="1"/>
    <xf numFmtId="0" fontId="25" fillId="3" borderId="15" xfId="5" quotePrefix="1" applyFont="1" applyFill="1" applyBorder="1" applyAlignment="1">
      <alignment horizontal="center"/>
    </xf>
    <xf numFmtId="0" fontId="25" fillId="3" borderId="15" xfId="5" quotePrefix="1" applyFont="1" applyFill="1" applyBorder="1" applyAlignment="1">
      <alignment horizontal="center" vertical="center" wrapText="1"/>
    </xf>
    <xf numFmtId="0" fontId="23" fillId="0" borderId="0" xfId="0" applyFont="1"/>
    <xf numFmtId="0" fontId="32" fillId="0" borderId="0" xfId="5" applyFont="1" applyAlignment="1">
      <alignment horizontal="center"/>
    </xf>
    <xf numFmtId="0" fontId="46" fillId="3" borderId="24" xfId="5" applyFont="1" applyFill="1" applyBorder="1" applyAlignment="1">
      <alignment horizontal="left" vertical="top" wrapText="1"/>
    </xf>
    <xf numFmtId="0" fontId="28" fillId="4" borderId="14" xfId="5" applyFont="1" applyFill="1" applyBorder="1" applyAlignment="1">
      <alignment horizontal="center" vertical="center"/>
    </xf>
    <xf numFmtId="0" fontId="49" fillId="3" borderId="26" xfId="5" applyFont="1" applyFill="1" applyBorder="1" applyAlignment="1">
      <alignment horizontal="left" vertical="top" wrapText="1"/>
    </xf>
    <xf numFmtId="0" fontId="25" fillId="0" borderId="0" xfId="5" applyFont="1" applyAlignment="1">
      <alignment horizontal="left" vertical="top" wrapText="1"/>
    </xf>
    <xf numFmtId="0" fontId="28" fillId="4" borderId="0" xfId="5" applyFont="1" applyFill="1" applyAlignment="1">
      <alignment horizontal="center" vertical="center" wrapText="1"/>
    </xf>
    <xf numFmtId="0" fontId="32" fillId="5" borderId="0" xfId="5" applyFont="1" applyFill="1" applyAlignment="1">
      <alignment horizontal="center"/>
    </xf>
    <xf numFmtId="0" fontId="15" fillId="4" borderId="0" xfId="5" applyFont="1" applyFill="1" applyAlignment="1">
      <alignment horizontal="center" vertical="center"/>
    </xf>
    <xf numFmtId="0" fontId="28" fillId="4" borderId="68" xfId="5" applyFont="1" applyFill="1" applyBorder="1" applyAlignment="1">
      <alignment horizontal="center" vertical="center"/>
    </xf>
    <xf numFmtId="0" fontId="28" fillId="4" borderId="68" xfId="5" applyFont="1" applyFill="1" applyBorder="1" applyAlignment="1">
      <alignment horizontal="center" vertical="center" wrapText="1"/>
    </xf>
    <xf numFmtId="10" fontId="25" fillId="3" borderId="57" xfId="6" applyNumberFormat="1" applyFont="1" applyFill="1" applyBorder="1" applyAlignment="1" applyProtection="1">
      <alignment horizontal="right" vertical="center"/>
      <protection locked="0"/>
    </xf>
    <xf numFmtId="0" fontId="23" fillId="0" borderId="0" xfId="5" applyFont="1"/>
    <xf numFmtId="0" fontId="68" fillId="0" borderId="0" xfId="5" applyFont="1"/>
    <xf numFmtId="0" fontId="25" fillId="3" borderId="18" xfId="5" applyFont="1" applyFill="1" applyBorder="1" applyAlignment="1">
      <alignment vertical="center" wrapText="1"/>
    </xf>
    <xf numFmtId="0" fontId="25" fillId="3" borderId="18" xfId="5" applyFont="1" applyFill="1" applyBorder="1" applyAlignment="1">
      <alignment horizontal="center" vertical="center" wrapText="1"/>
    </xf>
    <xf numFmtId="43" fontId="25" fillId="3" borderId="18" xfId="7" applyFont="1" applyFill="1" applyBorder="1" applyAlignment="1">
      <alignment horizontal="center" vertical="center"/>
    </xf>
    <xf numFmtId="0" fontId="25" fillId="3" borderId="8" xfId="5" applyFont="1" applyFill="1" applyBorder="1" applyAlignment="1">
      <alignment horizontal="center" wrapText="1"/>
    </xf>
    <xf numFmtId="10" fontId="25" fillId="3" borderId="8" xfId="16" applyNumberFormat="1" applyFont="1" applyFill="1" applyBorder="1" applyAlignment="1">
      <alignment horizontal="right" vertical="center" wrapText="1"/>
    </xf>
    <xf numFmtId="0" fontId="25" fillId="3" borderId="8" xfId="5" applyFont="1" applyFill="1" applyBorder="1" applyAlignment="1">
      <alignment horizontal="left" vertical="top" wrapText="1"/>
    </xf>
    <xf numFmtId="167" fontId="68" fillId="0" borderId="0" xfId="5" applyNumberFormat="1" applyFont="1"/>
    <xf numFmtId="10" fontId="21" fillId="3" borderId="15" xfId="16" applyNumberFormat="1" applyFont="1" applyFill="1" applyBorder="1" applyAlignment="1">
      <alignment horizontal="right" vertical="center" wrapText="1"/>
    </xf>
    <xf numFmtId="169" fontId="21" fillId="3" borderId="15" xfId="5" applyNumberFormat="1" applyFont="1" applyFill="1" applyBorder="1" applyAlignment="1">
      <alignment horizontal="right" vertical="center" wrapText="1"/>
    </xf>
    <xf numFmtId="3" fontId="21" fillId="3" borderId="18" xfId="5" applyNumberFormat="1" applyFont="1" applyFill="1" applyBorder="1" applyAlignment="1">
      <alignment horizontal="right" vertical="center" wrapText="1"/>
    </xf>
    <xf numFmtId="10" fontId="69" fillId="3" borderId="15" xfId="16" applyNumberFormat="1" applyFont="1" applyFill="1" applyBorder="1" applyAlignment="1">
      <alignment horizontal="right" vertical="center" wrapText="1"/>
    </xf>
    <xf numFmtId="10" fontId="25" fillId="3" borderId="15" xfId="16" applyNumberFormat="1" applyFont="1" applyFill="1" applyBorder="1" applyAlignment="1">
      <alignment horizontal="right" vertical="center" wrapText="1"/>
    </xf>
    <xf numFmtId="10" fontId="25" fillId="3" borderId="15" xfId="16" applyNumberFormat="1" applyFont="1" applyFill="1" applyBorder="1" applyAlignment="1">
      <alignment horizontal="center" vertical="center" wrapText="1"/>
    </xf>
    <xf numFmtId="43" fontId="25" fillId="3" borderId="15" xfId="7" applyFont="1" applyFill="1" applyBorder="1" applyAlignment="1">
      <alignment horizontal="right" vertical="center"/>
    </xf>
    <xf numFmtId="10" fontId="25" fillId="3" borderId="15" xfId="6" applyNumberFormat="1" applyFont="1" applyFill="1" applyBorder="1" applyAlignment="1">
      <alignment vertical="center"/>
    </xf>
    <xf numFmtId="10" fontId="25" fillId="3" borderId="15" xfId="18" applyNumberFormat="1" applyFont="1" applyFill="1" applyBorder="1" applyAlignment="1">
      <alignment horizontal="right" vertical="center"/>
    </xf>
    <xf numFmtId="164" fontId="25" fillId="3" borderId="15" xfId="7" applyNumberFormat="1" applyFont="1" applyFill="1" applyBorder="1" applyAlignment="1">
      <alignment horizontal="right" vertical="center"/>
    </xf>
    <xf numFmtId="0" fontId="70" fillId="0" borderId="0" xfId="0" applyFont="1"/>
    <xf numFmtId="0" fontId="25" fillId="8" borderId="16" xfId="0" applyFont="1" applyFill="1" applyBorder="1" applyAlignment="1">
      <alignment horizontal="left" vertical="center" wrapText="1"/>
    </xf>
    <xf numFmtId="9" fontId="25" fillId="8" borderId="15" xfId="0" applyNumberFormat="1" applyFont="1" applyFill="1" applyBorder="1" applyAlignment="1">
      <alignment horizontal="center" vertical="center"/>
    </xf>
    <xf numFmtId="0" fontId="26" fillId="0" borderId="0" xfId="0" applyFont="1" applyAlignment="1">
      <alignment horizontal="left" vertical="center" wrapText="1"/>
    </xf>
    <xf numFmtId="0" fontId="25" fillId="0" borderId="0" xfId="0" applyFont="1" applyAlignment="1">
      <alignment horizontal="left"/>
    </xf>
    <xf numFmtId="0" fontId="23" fillId="0" borderId="0" xfId="0" applyFont="1" applyAlignment="1">
      <alignment horizontal="left"/>
    </xf>
    <xf numFmtId="0" fontId="67" fillId="0" borderId="0" xfId="0" applyFont="1" applyAlignment="1">
      <alignment horizontal="left" vertical="center" wrapText="1"/>
    </xf>
    <xf numFmtId="0" fontId="25" fillId="8" borderId="15" xfId="0" applyFont="1" applyFill="1" applyBorder="1" applyAlignment="1">
      <alignment horizontal="center" vertical="center"/>
    </xf>
    <xf numFmtId="0" fontId="71" fillId="7" borderId="71" xfId="0" applyFont="1" applyFill="1" applyBorder="1" applyAlignment="1">
      <alignment vertical="center" wrapText="1"/>
    </xf>
    <xf numFmtId="0" fontId="71" fillId="7" borderId="25" xfId="0" applyFont="1" applyFill="1" applyBorder="1" applyAlignment="1">
      <alignment horizontal="center" vertical="center" wrapText="1"/>
    </xf>
    <xf numFmtId="0" fontId="70" fillId="0" borderId="0" xfId="0" applyFont="1" applyAlignment="1">
      <alignment horizontal="left" vertical="top" wrapText="1"/>
    </xf>
    <xf numFmtId="0" fontId="18" fillId="0" borderId="0" xfId="0" applyFont="1"/>
    <xf numFmtId="0" fontId="74" fillId="4" borderId="29" xfId="20" applyFont="1" applyFill="1" applyBorder="1" applyAlignment="1">
      <alignment vertical="center" wrapText="1"/>
    </xf>
    <xf numFmtId="0" fontId="74" fillId="4" borderId="25" xfId="20" applyFont="1" applyFill="1" applyBorder="1" applyAlignment="1">
      <alignment horizontal="center" vertical="center" wrapText="1"/>
    </xf>
    <xf numFmtId="0" fontId="75" fillId="3" borderId="74" xfId="21" applyFont="1" applyFill="1" applyBorder="1" applyAlignment="1">
      <alignment horizontal="left" vertical="center" wrapText="1"/>
    </xf>
    <xf numFmtId="3" fontId="72" fillId="0" borderId="0" xfId="0" applyNumberFormat="1" applyFont="1" applyAlignment="1" applyProtection="1">
      <alignment horizontal="center" vertical="center"/>
      <protection locked="0"/>
    </xf>
    <xf numFmtId="0" fontId="18" fillId="0" borderId="0" xfId="0" quotePrefix="1" applyFont="1" applyAlignment="1">
      <alignment horizontal="left"/>
    </xf>
    <xf numFmtId="9" fontId="13" fillId="0" borderId="0" xfId="25" applyFont="1"/>
    <xf numFmtId="3" fontId="25" fillId="0" borderId="0" xfId="1" applyNumberFormat="1" applyFont="1" applyAlignment="1">
      <alignment horizontal="left" vertical="center"/>
    </xf>
    <xf numFmtId="3" fontId="25" fillId="0" borderId="0" xfId="1" applyNumberFormat="1" applyFont="1" applyAlignment="1">
      <alignment horizontal="center" vertical="center"/>
    </xf>
    <xf numFmtId="9" fontId="12" fillId="0" borderId="0" xfId="25" applyFont="1"/>
    <xf numFmtId="168" fontId="25" fillId="2" borderId="17" xfId="0" applyNumberFormat="1" applyFont="1" applyFill="1" applyBorder="1" applyAlignment="1">
      <alignment horizontal="center" vertical="center" wrapText="1"/>
    </xf>
    <xf numFmtId="168" fontId="25" fillId="2" borderId="21" xfId="0" applyNumberFormat="1" applyFont="1" applyFill="1" applyBorder="1" applyAlignment="1">
      <alignment horizontal="center" vertical="center" wrapText="1"/>
    </xf>
    <xf numFmtId="168" fontId="25" fillId="2" borderId="15" xfId="0" applyNumberFormat="1" applyFont="1" applyFill="1" applyBorder="1" applyAlignment="1">
      <alignment horizontal="center" vertical="center" wrapText="1"/>
    </xf>
    <xf numFmtId="168" fontId="25" fillId="2" borderId="22" xfId="0" applyNumberFormat="1" applyFont="1" applyFill="1" applyBorder="1" applyAlignment="1">
      <alignment horizontal="center" vertical="center" wrapText="1"/>
    </xf>
    <xf numFmtId="168" fontId="25" fillId="2" borderId="18" xfId="0" applyNumberFormat="1" applyFont="1" applyFill="1" applyBorder="1" applyAlignment="1">
      <alignment horizontal="center" vertical="center" wrapText="1"/>
    </xf>
    <xf numFmtId="168" fontId="25" fillId="2" borderId="39" xfId="0" applyNumberFormat="1" applyFont="1" applyFill="1" applyBorder="1" applyAlignment="1">
      <alignment horizontal="center" vertical="center" wrapText="1"/>
    </xf>
    <xf numFmtId="0" fontId="28" fillId="4" borderId="29" xfId="0" applyFont="1" applyFill="1" applyBorder="1" applyAlignment="1">
      <alignment vertical="center"/>
    </xf>
    <xf numFmtId="43" fontId="12" fillId="0" borderId="0" xfId="27" applyFont="1"/>
    <xf numFmtId="0" fontId="28" fillId="4" borderId="12" xfId="0" quotePrefix="1" applyFont="1" applyFill="1" applyBorder="1" applyAlignment="1">
      <alignment horizontal="center" vertical="center" wrapText="1"/>
    </xf>
    <xf numFmtId="3" fontId="28" fillId="4" borderId="45" xfId="0" quotePrefix="1" applyNumberFormat="1" applyFont="1" applyFill="1" applyBorder="1" applyAlignment="1">
      <alignment horizontal="left" vertical="center"/>
    </xf>
    <xf numFmtId="3" fontId="28" fillId="4" borderId="58" xfId="0" applyNumberFormat="1" applyFont="1" applyFill="1" applyBorder="1" applyAlignment="1">
      <alignment horizontal="center" vertical="center"/>
    </xf>
    <xf numFmtId="9" fontId="58" fillId="3" borderId="36" xfId="25" applyFont="1" applyFill="1" applyBorder="1" applyAlignment="1">
      <alignment horizontal="center" vertical="center" wrapText="1"/>
    </xf>
    <xf numFmtId="9" fontId="58" fillId="3" borderId="48" xfId="25" applyFont="1" applyFill="1" applyBorder="1" applyAlignment="1">
      <alignment horizontal="center" vertical="center" wrapText="1"/>
    </xf>
    <xf numFmtId="9" fontId="58" fillId="3" borderId="15" xfId="25" applyFont="1" applyFill="1" applyBorder="1" applyAlignment="1">
      <alignment horizontal="center" vertical="center" wrapText="1"/>
    </xf>
    <xf numFmtId="9" fontId="58" fillId="3" borderId="22" xfId="25" applyFont="1" applyFill="1" applyBorder="1" applyAlignment="1">
      <alignment horizontal="center" vertical="center" wrapText="1"/>
    </xf>
    <xf numFmtId="3" fontId="28" fillId="4" borderId="46" xfId="0" quotePrefix="1" applyNumberFormat="1" applyFont="1" applyFill="1" applyBorder="1" applyAlignment="1">
      <alignment horizontal="center" vertical="center" wrapText="1"/>
    </xf>
    <xf numFmtId="43" fontId="78" fillId="4" borderId="75" xfId="3" applyFont="1" applyFill="1" applyBorder="1" applyAlignment="1">
      <alignment horizontal="center" vertical="center" wrapText="1"/>
    </xf>
    <xf numFmtId="43" fontId="74" fillId="4" borderId="75" xfId="3" applyFont="1" applyFill="1" applyBorder="1" applyAlignment="1">
      <alignment horizontal="center" vertical="center" wrapText="1"/>
    </xf>
    <xf numFmtId="43" fontId="78" fillId="4" borderId="85" xfId="3" applyFont="1" applyFill="1" applyBorder="1" applyAlignment="1">
      <alignment horizontal="center" vertical="center" wrapText="1"/>
    </xf>
    <xf numFmtId="43" fontId="78" fillId="4" borderId="87" xfId="3" applyFont="1" applyFill="1" applyBorder="1" applyAlignment="1">
      <alignment horizontal="center" vertical="center" wrapText="1"/>
    </xf>
    <xf numFmtId="43" fontId="77" fillId="5" borderId="76" xfId="3" applyFont="1" applyFill="1" applyBorder="1" applyAlignment="1">
      <alignment horizontal="left" vertical="top" wrapText="1"/>
    </xf>
    <xf numFmtId="43" fontId="77" fillId="5" borderId="75" xfId="3" applyFont="1" applyFill="1" applyBorder="1" applyAlignment="1">
      <alignment horizontal="left" vertical="top" wrapText="1"/>
    </xf>
    <xf numFmtId="9" fontId="78" fillId="4" borderId="75" xfId="2" applyFont="1" applyFill="1" applyBorder="1" applyAlignment="1">
      <alignment horizontal="center" vertical="center" wrapText="1"/>
    </xf>
    <xf numFmtId="3" fontId="25" fillId="3" borderId="15" xfId="1" applyNumberFormat="1" applyFont="1" applyFill="1" applyBorder="1" applyAlignment="1">
      <alignment horizontal="left" vertical="center"/>
    </xf>
    <xf numFmtId="3" fontId="25" fillId="3" borderId="18" xfId="1" applyNumberFormat="1" applyFont="1" applyFill="1" applyBorder="1" applyAlignment="1">
      <alignment horizontal="left" vertical="center"/>
    </xf>
    <xf numFmtId="0" fontId="28" fillId="4" borderId="0" xfId="5" quotePrefix="1" applyFont="1" applyFill="1" applyAlignment="1">
      <alignment horizontal="center" vertical="center" wrapText="1"/>
    </xf>
    <xf numFmtId="43" fontId="29" fillId="3" borderId="15" xfId="7" applyFont="1" applyFill="1" applyBorder="1" applyAlignment="1">
      <alignment horizontal="center" vertical="center"/>
    </xf>
    <xf numFmtId="43" fontId="29" fillId="3" borderId="15" xfId="7" applyFont="1" applyFill="1" applyBorder="1" applyAlignment="1">
      <alignment horizontal="right" vertical="center"/>
    </xf>
    <xf numFmtId="10" fontId="29" fillId="3" borderId="15" xfId="18" applyNumberFormat="1" applyFont="1" applyFill="1" applyBorder="1" applyAlignment="1">
      <alignment horizontal="right" vertical="center"/>
    </xf>
    <xf numFmtId="164" fontId="29" fillId="3" borderId="15" xfId="7" applyNumberFormat="1" applyFont="1" applyFill="1" applyBorder="1" applyAlignment="1">
      <alignment horizontal="right" vertical="center"/>
    </xf>
    <xf numFmtId="10" fontId="29" fillId="3" borderId="15" xfId="6" applyNumberFormat="1" applyFont="1" applyFill="1" applyBorder="1" applyAlignment="1">
      <alignment vertical="center"/>
    </xf>
    <xf numFmtId="10" fontId="82" fillId="3" borderId="57" xfId="6" applyNumberFormat="1" applyFont="1" applyFill="1" applyBorder="1" applyAlignment="1" applyProtection="1">
      <alignment horizontal="right" vertical="center"/>
      <protection locked="0"/>
    </xf>
    <xf numFmtId="10" fontId="82" fillId="3" borderId="8" xfId="6" applyNumberFormat="1" applyFont="1" applyFill="1" applyBorder="1" applyAlignment="1" applyProtection="1">
      <alignment horizontal="right" vertical="center"/>
      <protection locked="0"/>
    </xf>
    <xf numFmtId="10" fontId="82" fillId="3" borderId="3" xfId="6" applyNumberFormat="1" applyFont="1" applyFill="1" applyBorder="1" applyAlignment="1" applyProtection="1">
      <alignment horizontal="right" vertical="center"/>
      <protection locked="0"/>
    </xf>
    <xf numFmtId="10" fontId="82" fillId="3" borderId="0" xfId="6" applyNumberFormat="1" applyFont="1" applyFill="1" applyBorder="1" applyAlignment="1" applyProtection="1">
      <alignment horizontal="right" vertical="center"/>
      <protection locked="0"/>
    </xf>
    <xf numFmtId="43" fontId="82" fillId="3" borderId="15" xfId="7" applyFont="1" applyFill="1" applyBorder="1" applyAlignment="1">
      <alignment horizontal="center" vertical="center"/>
    </xf>
    <xf numFmtId="10" fontId="82" fillId="3" borderId="15" xfId="6" applyNumberFormat="1" applyFont="1" applyFill="1" applyBorder="1" applyAlignment="1">
      <alignment horizontal="center" vertical="center"/>
    </xf>
    <xf numFmtId="4" fontId="82" fillId="3" borderId="8" xfId="5" applyNumberFormat="1" applyFont="1" applyFill="1" applyBorder="1" applyAlignment="1">
      <alignment horizontal="right" vertical="center" wrapText="1"/>
    </xf>
    <xf numFmtId="10" fontId="82" fillId="3" borderId="8" xfId="16" applyNumberFormat="1" applyFont="1" applyFill="1" applyBorder="1" applyAlignment="1">
      <alignment horizontal="right" vertical="center" wrapText="1"/>
    </xf>
    <xf numFmtId="3" fontId="82" fillId="3" borderId="15" xfId="5" applyNumberFormat="1" applyFont="1" applyFill="1" applyBorder="1" applyAlignment="1">
      <alignment horizontal="right" vertical="center" wrapText="1"/>
    </xf>
    <xf numFmtId="165" fontId="82" fillId="3" borderId="15" xfId="5" applyNumberFormat="1" applyFont="1" applyFill="1" applyBorder="1" applyAlignment="1">
      <alignment horizontal="right" vertical="center" wrapText="1"/>
    </xf>
    <xf numFmtId="170" fontId="82" fillId="3" borderId="15" xfId="5" applyNumberFormat="1" applyFont="1" applyFill="1" applyBorder="1" applyAlignment="1">
      <alignment horizontal="right" vertical="center" wrapText="1"/>
    </xf>
    <xf numFmtId="3" fontId="82" fillId="3" borderId="18" xfId="5" applyNumberFormat="1" applyFont="1" applyFill="1" applyBorder="1" applyAlignment="1">
      <alignment horizontal="right" vertical="center" wrapText="1"/>
    </xf>
    <xf numFmtId="10" fontId="82" fillId="3" borderId="15" xfId="16" applyNumberFormat="1" applyFont="1" applyFill="1" applyBorder="1" applyAlignment="1">
      <alignment horizontal="right" vertical="center" wrapText="1"/>
    </xf>
    <xf numFmtId="4" fontId="82" fillId="3" borderId="15" xfId="5" applyNumberFormat="1" applyFont="1" applyFill="1" applyBorder="1" applyAlignment="1">
      <alignment horizontal="right" vertical="center" wrapText="1"/>
    </xf>
    <xf numFmtId="0" fontId="82" fillId="3" borderId="15" xfId="5" applyFont="1" applyFill="1" applyBorder="1" applyAlignment="1">
      <alignment vertical="center" wrapText="1"/>
    </xf>
    <xf numFmtId="10" fontId="82" fillId="3" borderId="17" xfId="16" applyNumberFormat="1" applyFont="1" applyFill="1" applyBorder="1" applyAlignment="1">
      <alignment horizontal="center" vertical="center" wrapText="1"/>
    </xf>
    <xf numFmtId="10" fontId="82" fillId="3" borderId="24" xfId="16" applyNumberFormat="1" applyFont="1" applyFill="1" applyBorder="1" applyAlignment="1">
      <alignment horizontal="center" vertical="center" wrapText="1"/>
    </xf>
    <xf numFmtId="0" fontId="25" fillId="3" borderId="26" xfId="5" applyFont="1" applyFill="1" applyBorder="1" applyAlignment="1">
      <alignment vertical="center" wrapText="1"/>
    </xf>
    <xf numFmtId="0" fontId="25" fillId="3" borderId="26" xfId="5" applyFont="1" applyFill="1" applyBorder="1" applyAlignment="1">
      <alignment horizontal="center" wrapText="1"/>
    </xf>
    <xf numFmtId="3" fontId="25" fillId="3" borderId="26" xfId="5" applyNumberFormat="1" applyFont="1" applyFill="1" applyBorder="1" applyAlignment="1">
      <alignment horizontal="right" vertical="center" wrapText="1"/>
    </xf>
    <xf numFmtId="4" fontId="82" fillId="3" borderId="26" xfId="5" applyNumberFormat="1" applyFont="1" applyFill="1" applyBorder="1" applyAlignment="1">
      <alignment horizontal="right" vertical="center" wrapText="1"/>
    </xf>
    <xf numFmtId="10" fontId="25" fillId="3" borderId="26" xfId="16" applyNumberFormat="1" applyFont="1" applyFill="1" applyBorder="1" applyAlignment="1">
      <alignment horizontal="right" vertical="center" wrapText="1"/>
    </xf>
    <xf numFmtId="10" fontId="82" fillId="3" borderId="26" xfId="16" applyNumberFormat="1" applyFont="1" applyFill="1" applyBorder="1" applyAlignment="1">
      <alignment horizontal="right" vertical="center" wrapText="1"/>
    </xf>
    <xf numFmtId="0" fontId="21" fillId="3" borderId="15" xfId="5" quotePrefix="1" applyFont="1" applyFill="1" applyBorder="1" applyAlignment="1">
      <alignment horizontal="center" vertical="center" wrapText="1"/>
    </xf>
    <xf numFmtId="0" fontId="68" fillId="0" borderId="0" xfId="0" applyFont="1" applyAlignment="1">
      <alignment horizontal="center"/>
    </xf>
    <xf numFmtId="0" fontId="12" fillId="0" borderId="0" xfId="34" applyFont="1"/>
    <xf numFmtId="0" fontId="29" fillId="4" borderId="67" xfId="34" applyFont="1" applyFill="1" applyBorder="1"/>
    <xf numFmtId="0" fontId="16" fillId="0" borderId="0" xfId="34" applyFont="1"/>
    <xf numFmtId="0" fontId="28" fillId="4" borderId="31" xfId="34" applyFont="1" applyFill="1" applyBorder="1" applyAlignment="1">
      <alignment horizontal="center" vertical="center" wrapText="1"/>
    </xf>
    <xf numFmtId="0" fontId="28" fillId="4" borderId="6" xfId="34" applyFont="1" applyFill="1" applyBorder="1" applyAlignment="1">
      <alignment horizontal="center" vertical="center" wrapText="1"/>
    </xf>
    <xf numFmtId="0" fontId="25" fillId="3" borderId="65" xfId="34" applyFont="1" applyFill="1" applyBorder="1" applyAlignment="1">
      <alignment horizontal="left" vertical="center" wrapText="1"/>
    </xf>
    <xf numFmtId="3" fontId="25" fillId="3" borderId="17" xfId="34" applyNumberFormat="1" applyFont="1" applyFill="1" applyBorder="1" applyAlignment="1" applyProtection="1">
      <alignment horizontal="center" vertical="center"/>
      <protection locked="0"/>
    </xf>
    <xf numFmtId="3" fontId="25" fillId="3" borderId="17" xfId="34" applyNumberFormat="1" applyFont="1" applyFill="1" applyBorder="1" applyAlignment="1">
      <alignment horizontal="center" vertical="center"/>
    </xf>
    <xf numFmtId="0" fontId="25" fillId="3" borderId="16" xfId="34" applyFont="1" applyFill="1" applyBorder="1" applyAlignment="1">
      <alignment horizontal="left" vertical="center" wrapText="1"/>
    </xf>
    <xf numFmtId="9" fontId="25" fillId="3" borderId="15" xfId="35" applyFont="1" applyFill="1" applyBorder="1" applyAlignment="1">
      <alignment horizontal="center" vertical="center"/>
    </xf>
    <xf numFmtId="9" fontId="25" fillId="3" borderId="15" xfId="34" applyNumberFormat="1" applyFont="1" applyFill="1" applyBorder="1" applyAlignment="1">
      <alignment horizontal="center" vertical="center"/>
    </xf>
    <xf numFmtId="0" fontId="19" fillId="0" borderId="7" xfId="34" applyFont="1" applyBorder="1"/>
    <xf numFmtId="0" fontId="19" fillId="0" borderId="0" xfId="34" applyFont="1"/>
    <xf numFmtId="0" fontId="25" fillId="3" borderId="65" xfId="34" quotePrefix="1" applyFont="1" applyFill="1" applyBorder="1" applyAlignment="1">
      <alignment horizontal="left" vertical="center" wrapText="1"/>
    </xf>
    <xf numFmtId="0" fontId="25" fillId="3" borderId="16" xfId="34" quotePrefix="1" applyFont="1" applyFill="1" applyBorder="1" applyAlignment="1">
      <alignment horizontal="left" vertical="center" wrapText="1"/>
    </xf>
    <xf numFmtId="0" fontId="15" fillId="4" borderId="13" xfId="34" quotePrefix="1" applyFont="1" applyFill="1" applyBorder="1" applyAlignment="1">
      <alignment horizontal="center" vertical="center" wrapText="1"/>
    </xf>
    <xf numFmtId="0" fontId="15" fillId="4" borderId="5" xfId="34" quotePrefix="1" applyFont="1" applyFill="1" applyBorder="1" applyAlignment="1">
      <alignment horizontal="center" vertical="center" wrapText="1"/>
    </xf>
    <xf numFmtId="0" fontId="13" fillId="0" borderId="0" xfId="0" applyFont="1" applyAlignment="1">
      <alignment vertical="center"/>
    </xf>
    <xf numFmtId="0" fontId="28" fillId="4" borderId="29" xfId="5" applyFont="1" applyFill="1" applyBorder="1" applyAlignment="1">
      <alignment horizontal="left" vertical="center" wrapText="1"/>
    </xf>
    <xf numFmtId="10" fontId="21" fillId="3" borderId="15" xfId="16" applyNumberFormat="1" applyFont="1" applyFill="1" applyBorder="1" applyAlignment="1">
      <alignment vertical="center" wrapText="1"/>
    </xf>
    <xf numFmtId="0" fontId="28" fillId="4" borderId="29" xfId="5" quotePrefix="1" applyFont="1" applyFill="1" applyBorder="1" applyAlignment="1">
      <alignment horizontal="center" vertical="center" wrapText="1"/>
    </xf>
    <xf numFmtId="3" fontId="25" fillId="3" borderId="17" xfId="5" applyNumberFormat="1" applyFont="1" applyFill="1" applyBorder="1" applyAlignment="1">
      <alignment horizontal="right" vertical="center" wrapText="1"/>
    </xf>
    <xf numFmtId="10" fontId="25" fillId="3" borderId="17" xfId="16" applyNumberFormat="1" applyFont="1" applyFill="1" applyBorder="1" applyAlignment="1">
      <alignment horizontal="right" vertical="center" wrapText="1"/>
    </xf>
    <xf numFmtId="10" fontId="25" fillId="3" borderId="17" xfId="2" applyNumberFormat="1" applyFont="1" applyFill="1" applyBorder="1" applyAlignment="1">
      <alignment horizontal="right" vertical="center" wrapText="1"/>
    </xf>
    <xf numFmtId="10" fontId="25" fillId="3" borderId="15" xfId="6" applyNumberFormat="1" applyFont="1" applyFill="1" applyBorder="1" applyAlignment="1">
      <alignment horizontal="right" vertical="center" wrapText="1"/>
    </xf>
    <xf numFmtId="43" fontId="25" fillId="3" borderId="57" xfId="7" applyFont="1" applyFill="1" applyBorder="1" applyAlignment="1" applyProtection="1">
      <alignment vertical="center"/>
      <protection locked="0"/>
    </xf>
    <xf numFmtId="43" fontId="82" fillId="3" borderId="57" xfId="7" applyFont="1" applyFill="1" applyBorder="1" applyAlignment="1" applyProtection="1">
      <alignment vertical="center"/>
      <protection locked="0"/>
    </xf>
    <xf numFmtId="10" fontId="25" fillId="3" borderId="57" xfId="6" applyNumberFormat="1" applyFont="1" applyFill="1" applyBorder="1" applyAlignment="1" applyProtection="1">
      <alignment vertical="center"/>
      <protection locked="0"/>
    </xf>
    <xf numFmtId="43" fontId="25" fillId="3" borderId="17" xfId="7" applyFont="1" applyFill="1" applyBorder="1" applyAlignment="1" applyProtection="1">
      <alignment vertical="center"/>
      <protection locked="0"/>
    </xf>
    <xf numFmtId="43" fontId="82" fillId="3" borderId="17" xfId="7" applyFont="1" applyFill="1" applyBorder="1" applyAlignment="1" applyProtection="1">
      <alignment vertical="center"/>
      <protection locked="0"/>
    </xf>
    <xf numFmtId="10" fontId="25" fillId="3" borderId="8" xfId="6" applyNumberFormat="1" applyFont="1" applyFill="1" applyBorder="1" applyAlignment="1" applyProtection="1">
      <alignment vertical="center"/>
      <protection locked="0"/>
    </xf>
    <xf numFmtId="43" fontId="25" fillId="3" borderId="15" xfId="7" applyFont="1" applyFill="1" applyBorder="1" applyAlignment="1" applyProtection="1">
      <alignment vertical="center"/>
      <protection locked="0"/>
    </xf>
    <xf numFmtId="43" fontId="82" fillId="3" borderId="15" xfId="7" applyFont="1" applyFill="1" applyBorder="1" applyAlignment="1" applyProtection="1">
      <alignment vertical="center"/>
      <protection locked="0"/>
    </xf>
    <xf numFmtId="10" fontId="25" fillId="3" borderId="15" xfId="7" applyNumberFormat="1" applyFont="1" applyFill="1" applyBorder="1" applyAlignment="1" applyProtection="1">
      <alignment vertical="center"/>
      <protection locked="0"/>
    </xf>
    <xf numFmtId="10" fontId="82" fillId="3" borderId="15" xfId="7" applyNumberFormat="1" applyFont="1" applyFill="1" applyBorder="1" applyAlignment="1" applyProtection="1">
      <alignment vertical="center"/>
      <protection locked="0"/>
    </xf>
    <xf numFmtId="10" fontId="25" fillId="3" borderId="15" xfId="16" applyNumberFormat="1" applyFont="1" applyFill="1" applyBorder="1" applyAlignment="1" applyProtection="1">
      <alignment vertical="center"/>
      <protection locked="0"/>
    </xf>
    <xf numFmtId="10" fontId="25" fillId="3" borderId="3" xfId="6" applyNumberFormat="1" applyFont="1" applyFill="1" applyBorder="1" applyAlignment="1" applyProtection="1">
      <alignment vertical="center"/>
      <protection locked="0"/>
    </xf>
    <xf numFmtId="10" fontId="25" fillId="3" borderId="17" xfId="6" applyNumberFormat="1" applyFont="1" applyFill="1" applyBorder="1" applyAlignment="1" applyProtection="1">
      <alignment vertical="center"/>
      <protection locked="0"/>
    </xf>
    <xf numFmtId="10" fontId="25" fillId="3" borderId="15" xfId="16" applyNumberFormat="1" applyFont="1" applyFill="1" applyBorder="1" applyAlignment="1">
      <alignment horizontal="right" vertical="center"/>
    </xf>
    <xf numFmtId="10" fontId="25" fillId="3" borderId="18" xfId="16" applyNumberFormat="1" applyFont="1" applyFill="1" applyBorder="1" applyAlignment="1">
      <alignment horizontal="right" vertical="center"/>
    </xf>
    <xf numFmtId="3" fontId="25" fillId="3" borderId="24" xfId="5" applyNumberFormat="1" applyFont="1" applyFill="1" applyBorder="1" applyAlignment="1">
      <alignment horizontal="right" vertical="center" wrapText="1"/>
    </xf>
    <xf numFmtId="3" fontId="82" fillId="3" borderId="24" xfId="5" applyNumberFormat="1" applyFont="1" applyFill="1" applyBorder="1" applyAlignment="1">
      <alignment horizontal="right" vertical="center" wrapText="1"/>
    </xf>
    <xf numFmtId="10" fontId="25" fillId="3" borderId="24" xfId="16" applyNumberFormat="1" applyFont="1" applyFill="1" applyBorder="1" applyAlignment="1">
      <alignment horizontal="right" vertical="center" wrapText="1"/>
    </xf>
    <xf numFmtId="10" fontId="82" fillId="3" borderId="17" xfId="16" applyNumberFormat="1" applyFont="1" applyFill="1" applyBorder="1" applyAlignment="1">
      <alignment horizontal="right" vertical="center" wrapText="1"/>
    </xf>
    <xf numFmtId="0" fontId="28" fillId="4" borderId="29" xfId="0" applyFont="1" applyFill="1" applyBorder="1" applyAlignment="1">
      <alignment horizontal="center" vertical="center" wrapText="1"/>
    </xf>
    <xf numFmtId="0" fontId="28" fillId="4" borderId="51" xfId="0" applyFont="1" applyFill="1" applyBorder="1" applyAlignment="1">
      <alignment horizontal="center" vertical="center" wrapText="1"/>
    </xf>
    <xf numFmtId="9" fontId="25" fillId="3" borderId="15" xfId="2" applyFont="1" applyFill="1" applyBorder="1" applyAlignment="1">
      <alignment horizontal="center" vertical="center"/>
    </xf>
    <xf numFmtId="43" fontId="25" fillId="3" borderId="18" xfId="7" applyFont="1" applyFill="1" applyBorder="1" applyAlignment="1">
      <alignment horizontal="right" vertical="center"/>
    </xf>
    <xf numFmtId="9" fontId="25" fillId="3" borderId="96" xfId="0" applyNumberFormat="1" applyFont="1" applyFill="1" applyBorder="1" applyAlignment="1">
      <alignment horizontal="right" vertical="center" wrapText="1"/>
    </xf>
    <xf numFmtId="0" fontId="28" fillId="4" borderId="29" xfId="23" applyFont="1" applyFill="1" applyBorder="1" applyAlignment="1">
      <alignment vertical="center" wrapText="1"/>
    </xf>
    <xf numFmtId="0" fontId="28" fillId="4" borderId="25" xfId="23" applyFont="1" applyFill="1" applyBorder="1" applyAlignment="1">
      <alignment horizontal="center" vertical="center" wrapText="1"/>
    </xf>
    <xf numFmtId="0" fontId="12" fillId="3" borderId="74" xfId="24" applyFont="1" applyFill="1" applyBorder="1" applyAlignment="1">
      <alignment horizontal="left" vertical="center" wrapText="1"/>
    </xf>
    <xf numFmtId="3" fontId="25" fillId="3" borderId="15" xfId="1" applyNumberFormat="1" applyFont="1" applyFill="1" applyBorder="1" applyAlignment="1">
      <alignment horizontal="center" vertical="center"/>
    </xf>
    <xf numFmtId="0" fontId="25" fillId="3" borderId="64" xfId="0" quotePrefix="1" applyFont="1" applyFill="1" applyBorder="1" applyAlignment="1">
      <alignment horizontal="left" vertical="center" wrapText="1"/>
    </xf>
    <xf numFmtId="9" fontId="25" fillId="9" borderId="20" xfId="34" applyNumberFormat="1" applyFont="1" applyFill="1" applyBorder="1"/>
    <xf numFmtId="9" fontId="25" fillId="9" borderId="14" xfId="34" applyNumberFormat="1" applyFont="1" applyFill="1" applyBorder="1"/>
    <xf numFmtId="3" fontId="28" fillId="4" borderId="28" xfId="0" applyNumberFormat="1" applyFont="1" applyFill="1" applyBorder="1" applyAlignment="1">
      <alignment horizontal="center" vertical="center"/>
    </xf>
    <xf numFmtId="0" fontId="13" fillId="0" borderId="0" xfId="0" applyFont="1"/>
    <xf numFmtId="0" fontId="10" fillId="0" borderId="0" xfId="0" applyFont="1"/>
    <xf numFmtId="3" fontId="12" fillId="0" borderId="0" xfId="0" applyNumberFormat="1" applyFont="1"/>
    <xf numFmtId="3" fontId="31" fillId="0" borderId="0" xfId="1" applyNumberFormat="1" applyFont="1" applyAlignment="1">
      <alignment horizontal="left" vertical="center"/>
    </xf>
    <xf numFmtId="0" fontId="0" fillId="0" borderId="0" xfId="0" applyAlignment="1">
      <alignment wrapText="1"/>
    </xf>
    <xf numFmtId="0" fontId="79" fillId="4" borderId="89" xfId="0" applyFont="1" applyFill="1" applyBorder="1" applyAlignment="1">
      <alignment horizontal="left" vertical="center" wrapText="1"/>
    </xf>
    <xf numFmtId="0" fontId="81" fillId="4" borderId="90" xfId="0" applyFont="1" applyFill="1" applyBorder="1" applyAlignment="1">
      <alignment horizontal="center" vertical="center" wrapText="1"/>
    </xf>
    <xf numFmtId="0" fontId="81" fillId="4" borderId="91" xfId="0" applyFont="1" applyFill="1" applyBorder="1" applyAlignment="1">
      <alignment horizontal="center" vertical="center" wrapText="1"/>
    </xf>
    <xf numFmtId="0" fontId="89" fillId="9" borderId="89" xfId="0" applyFont="1" applyFill="1" applyBorder="1" applyAlignment="1">
      <alignment horizontal="left" vertical="center" wrapText="1"/>
    </xf>
    <xf numFmtId="3" fontId="25" fillId="3" borderId="15" xfId="1" quotePrefix="1" applyNumberFormat="1" applyFont="1" applyFill="1" applyBorder="1" applyAlignment="1">
      <alignment horizontal="left" vertical="center"/>
    </xf>
    <xf numFmtId="0" fontId="90" fillId="9" borderId="99" xfId="0" quotePrefix="1" applyFont="1" applyFill="1" applyBorder="1" applyAlignment="1">
      <alignment horizontal="left" vertical="center" wrapText="1"/>
    </xf>
    <xf numFmtId="9" fontId="25" fillId="3" borderId="36" xfId="2" applyFont="1" applyFill="1" applyBorder="1" applyAlignment="1">
      <alignment horizontal="center" vertical="center" wrapText="1"/>
    </xf>
    <xf numFmtId="9" fontId="25" fillId="3" borderId="15" xfId="2" applyFont="1" applyFill="1" applyBorder="1" applyAlignment="1">
      <alignment horizontal="center" vertical="center" wrapText="1"/>
    </xf>
    <xf numFmtId="168" fontId="25" fillId="3" borderId="15" xfId="2" applyNumberFormat="1" applyFont="1" applyFill="1" applyBorder="1" applyAlignment="1">
      <alignment horizontal="center" vertical="center" wrapText="1"/>
    </xf>
    <xf numFmtId="9" fontId="25" fillId="3" borderId="22" xfId="2" applyFont="1" applyFill="1" applyBorder="1" applyAlignment="1">
      <alignment horizontal="center" vertical="center" wrapText="1"/>
    </xf>
    <xf numFmtId="10" fontId="25" fillId="3" borderId="36" xfId="2" applyNumberFormat="1" applyFont="1" applyFill="1" applyBorder="1" applyAlignment="1">
      <alignment horizontal="center" vertical="center" wrapText="1"/>
    </xf>
    <xf numFmtId="10" fontId="25" fillId="3" borderId="48" xfId="2" applyNumberFormat="1" applyFont="1" applyFill="1" applyBorder="1" applyAlignment="1">
      <alignment horizontal="center" vertical="center" wrapText="1"/>
    </xf>
    <xf numFmtId="10" fontId="25" fillId="3" borderId="15" xfId="2" applyNumberFormat="1" applyFont="1" applyFill="1" applyBorder="1" applyAlignment="1">
      <alignment horizontal="center" vertical="center" wrapText="1"/>
    </xf>
    <xf numFmtId="10" fontId="25" fillId="3" borderId="22" xfId="2" applyNumberFormat="1" applyFont="1" applyFill="1" applyBorder="1" applyAlignment="1">
      <alignment horizontal="center" vertical="center" wrapText="1"/>
    </xf>
    <xf numFmtId="9" fontId="25" fillId="3" borderId="0" xfId="2" applyFont="1" applyFill="1" applyBorder="1" applyAlignment="1">
      <alignment horizontal="center" vertical="center" wrapText="1"/>
    </xf>
    <xf numFmtId="10" fontId="25" fillId="3" borderId="0" xfId="2" applyNumberFormat="1" applyFont="1" applyFill="1" applyBorder="1" applyAlignment="1">
      <alignment horizontal="center" vertical="center" wrapText="1"/>
    </xf>
    <xf numFmtId="3" fontId="25" fillId="3" borderId="0" xfId="1" applyNumberFormat="1" applyFont="1" applyFill="1" applyAlignment="1">
      <alignment horizontal="left" vertical="center"/>
    </xf>
    <xf numFmtId="9" fontId="25" fillId="3" borderId="0" xfId="2" applyFont="1" applyFill="1" applyBorder="1" applyAlignment="1">
      <alignment horizontal="center" vertical="center"/>
    </xf>
    <xf numFmtId="3" fontId="25" fillId="3" borderId="0" xfId="1" applyNumberFormat="1" applyFont="1" applyFill="1" applyAlignment="1">
      <alignment horizontal="center" vertical="center"/>
    </xf>
    <xf numFmtId="0" fontId="94" fillId="0" borderId="0" xfId="0" applyFont="1"/>
    <xf numFmtId="0" fontId="95" fillId="0" borderId="0" xfId="0" applyFont="1"/>
    <xf numFmtId="0" fontId="23" fillId="5" borderId="0" xfId="0" applyFont="1" applyFill="1"/>
    <xf numFmtId="0" fontId="89" fillId="0" borderId="0" xfId="0" applyFont="1" applyAlignment="1">
      <alignment horizontal="left" vertical="center" wrapText="1"/>
    </xf>
    <xf numFmtId="0" fontId="28" fillId="4" borderId="29" xfId="0" applyFont="1" applyFill="1" applyBorder="1" applyAlignment="1">
      <alignment horizontal="center" vertical="center"/>
    </xf>
    <xf numFmtId="3" fontId="28" fillId="4" borderId="31" xfId="0" applyNumberFormat="1" applyFont="1" applyFill="1" applyBorder="1" applyAlignment="1">
      <alignment horizontal="center" vertical="center" wrapText="1"/>
    </xf>
    <xf numFmtId="3" fontId="28" fillId="4" borderId="6" xfId="0" applyNumberFormat="1" applyFont="1" applyFill="1" applyBorder="1" applyAlignment="1">
      <alignment horizontal="center" vertical="center" wrapText="1"/>
    </xf>
    <xf numFmtId="0" fontId="25" fillId="3" borderId="36" xfId="0" applyFont="1" applyFill="1" applyBorder="1" applyAlignment="1">
      <alignment horizontal="left" vertical="center" wrapText="1"/>
    </xf>
    <xf numFmtId="0" fontId="25" fillId="3" borderId="15" xfId="0" applyFont="1" applyFill="1" applyBorder="1" applyAlignment="1">
      <alignment horizontal="left" vertical="center" wrapText="1"/>
    </xf>
    <xf numFmtId="3" fontId="25" fillId="3" borderId="15" xfId="0" applyNumberFormat="1" applyFont="1" applyFill="1" applyBorder="1" applyAlignment="1">
      <alignment horizontal="center" vertical="center" wrapText="1"/>
    </xf>
    <xf numFmtId="3" fontId="25" fillId="3" borderId="22" xfId="0" applyNumberFormat="1" applyFont="1" applyFill="1" applyBorder="1" applyAlignment="1">
      <alignment horizontal="center" vertical="center" wrapText="1"/>
    </xf>
    <xf numFmtId="9" fontId="25" fillId="3" borderId="15" xfId="25" applyFont="1" applyFill="1" applyBorder="1" applyAlignment="1">
      <alignment horizontal="center" vertical="center" wrapText="1"/>
    </xf>
    <xf numFmtId="9" fontId="25" fillId="3" borderId="22" xfId="25" applyFont="1" applyFill="1" applyBorder="1" applyAlignment="1">
      <alignment horizontal="center" vertical="center" wrapText="1"/>
    </xf>
    <xf numFmtId="3" fontId="28" fillId="4" borderId="31" xfId="0" applyNumberFormat="1" applyFont="1" applyFill="1" applyBorder="1" applyAlignment="1">
      <alignment horizontal="center" vertical="center"/>
    </xf>
    <xf numFmtId="3" fontId="25" fillId="3" borderId="17" xfId="1" applyNumberFormat="1" applyFont="1" applyFill="1" applyBorder="1" applyAlignment="1">
      <alignment horizontal="left" vertical="center"/>
    </xf>
    <xf numFmtId="0" fontId="28" fillId="4" borderId="30" xfId="65" quotePrefix="1" applyFont="1" applyFill="1" applyBorder="1" applyAlignment="1">
      <alignment horizontal="left" vertical="center"/>
    </xf>
    <xf numFmtId="0" fontId="28" fillId="4" borderId="28" xfId="65" applyFont="1" applyFill="1" applyBorder="1" applyAlignment="1">
      <alignment horizontal="center" vertical="center" wrapText="1"/>
    </xf>
    <xf numFmtId="0" fontId="28" fillId="4" borderId="30" xfId="65" applyFont="1" applyFill="1" applyBorder="1" applyAlignment="1">
      <alignment horizontal="center" vertical="center"/>
    </xf>
    <xf numFmtId="0" fontId="28" fillId="4" borderId="14" xfId="65" quotePrefix="1" applyFont="1" applyFill="1" applyBorder="1" applyAlignment="1">
      <alignment horizontal="left" vertical="center"/>
    </xf>
    <xf numFmtId="0" fontId="28" fillId="4" borderId="15" xfId="65" applyFont="1" applyFill="1" applyBorder="1" applyAlignment="1">
      <alignment horizontal="center" vertical="center" wrapText="1"/>
    </xf>
    <xf numFmtId="0" fontId="28" fillId="4" borderId="14" xfId="65" applyFont="1" applyFill="1" applyBorder="1" applyAlignment="1">
      <alignment horizontal="center" vertical="center"/>
    </xf>
    <xf numFmtId="0" fontId="28" fillId="4" borderId="14" xfId="65" quotePrefix="1" applyFont="1" applyFill="1" applyBorder="1" applyAlignment="1">
      <alignment horizontal="center" vertical="center"/>
    </xf>
    <xf numFmtId="0" fontId="74" fillId="4" borderId="25" xfId="66" applyFont="1" applyFill="1" applyBorder="1" applyAlignment="1">
      <alignment horizontal="center" vertical="center" wrapText="1"/>
    </xf>
    <xf numFmtId="0" fontId="74" fillId="4" borderId="82" xfId="67" applyFont="1" applyFill="1" applyBorder="1" applyAlignment="1">
      <alignment horizontal="center" vertical="center" wrapText="1"/>
    </xf>
    <xf numFmtId="0" fontId="74" fillId="4" borderId="83" xfId="67" applyFont="1" applyFill="1" applyBorder="1" applyAlignment="1">
      <alignment horizontal="center" vertical="center" wrapText="1"/>
    </xf>
    <xf numFmtId="0" fontId="74" fillId="4" borderId="84" xfId="67" applyFont="1" applyFill="1" applyBorder="1" applyAlignment="1">
      <alignment horizontal="center" vertical="center" wrapText="1"/>
    </xf>
    <xf numFmtId="0" fontId="75" fillId="3" borderId="75" xfId="67" applyFont="1" applyFill="1" applyBorder="1" applyAlignment="1">
      <alignment vertical="center"/>
    </xf>
    <xf numFmtId="3" fontId="77" fillId="5" borderId="76" xfId="66" applyNumberFormat="1" applyFont="1" applyFill="1" applyBorder="1" applyAlignment="1">
      <alignment horizontal="center" vertical="center" wrapText="1"/>
    </xf>
    <xf numFmtId="3" fontId="77" fillId="5" borderId="75" xfId="66" applyNumberFormat="1" applyFont="1" applyFill="1" applyBorder="1" applyAlignment="1">
      <alignment horizontal="center" vertical="center" wrapText="1"/>
    </xf>
    <xf numFmtId="3" fontId="74" fillId="4" borderId="75" xfId="66" applyNumberFormat="1" applyFont="1" applyFill="1" applyBorder="1" applyAlignment="1">
      <alignment horizontal="center" vertical="center" wrapText="1"/>
    </xf>
    <xf numFmtId="2" fontId="77" fillId="0" borderId="75" xfId="66" applyNumberFormat="1" applyFont="1" applyBorder="1" applyAlignment="1">
      <alignment horizontal="center" vertical="center" wrapText="1"/>
    </xf>
    <xf numFmtId="0" fontId="77" fillId="5" borderId="76" xfId="66" applyFont="1" applyFill="1" applyBorder="1" applyAlignment="1">
      <alignment horizontal="center" vertical="center" wrapText="1"/>
    </xf>
    <xf numFmtId="0" fontId="77" fillId="5" borderId="75" xfId="66" applyFont="1" applyFill="1" applyBorder="1" applyAlignment="1">
      <alignment horizontal="center" vertical="center" wrapText="1"/>
    </xf>
    <xf numFmtId="0" fontId="78" fillId="4" borderId="75" xfId="66" applyFont="1" applyFill="1" applyBorder="1" applyAlignment="1">
      <alignment horizontal="center" vertical="center" wrapText="1"/>
    </xf>
    <xf numFmtId="1" fontId="75" fillId="5" borderId="75" xfId="66" applyNumberFormat="1" applyFont="1" applyFill="1" applyBorder="1" applyAlignment="1">
      <alignment horizontal="center" vertical="center" wrapText="1"/>
    </xf>
    <xf numFmtId="0" fontId="75" fillId="5" borderId="75" xfId="66" applyFont="1" applyFill="1" applyBorder="1" applyAlignment="1">
      <alignment horizontal="center" vertical="center" wrapText="1"/>
    </xf>
    <xf numFmtId="0" fontId="74" fillId="4" borderId="85" xfId="67" applyFont="1" applyFill="1" applyBorder="1" applyAlignment="1">
      <alignment horizontal="center" vertical="center"/>
    </xf>
    <xf numFmtId="3" fontId="78" fillId="4" borderId="86" xfId="66" applyNumberFormat="1" applyFont="1" applyFill="1" applyBorder="1" applyAlignment="1">
      <alignment horizontal="center" vertical="center" wrapText="1"/>
    </xf>
    <xf numFmtId="3" fontId="78" fillId="4" borderId="85" xfId="66" applyNumberFormat="1" applyFont="1" applyFill="1" applyBorder="1" applyAlignment="1">
      <alignment horizontal="center" vertical="center" wrapText="1"/>
    </xf>
    <xf numFmtId="3" fontId="74" fillId="4" borderId="85" xfId="66" applyNumberFormat="1" applyFont="1" applyFill="1" applyBorder="1" applyAlignment="1">
      <alignment horizontal="center" vertical="center" wrapText="1"/>
    </xf>
    <xf numFmtId="0" fontId="78" fillId="4" borderId="85" xfId="66" applyFont="1" applyFill="1" applyBorder="1" applyAlignment="1">
      <alignment horizontal="center" vertical="center" wrapText="1"/>
    </xf>
    <xf numFmtId="2" fontId="78" fillId="4" borderId="85" xfId="66" applyNumberFormat="1" applyFont="1" applyFill="1" applyBorder="1" applyAlignment="1">
      <alignment horizontal="center" vertical="center" wrapText="1"/>
    </xf>
    <xf numFmtId="0" fontId="78" fillId="4" borderId="86" xfId="66" applyFont="1" applyFill="1" applyBorder="1" applyAlignment="1">
      <alignment horizontal="center" vertical="center" wrapText="1"/>
    </xf>
    <xf numFmtId="0" fontId="32" fillId="0" borderId="0" xfId="65" applyFont="1" applyAlignment="1">
      <alignment horizontal="center"/>
    </xf>
    <xf numFmtId="0" fontId="74" fillId="4" borderId="25" xfId="68" applyFont="1" applyFill="1" applyBorder="1" applyAlignment="1">
      <alignment horizontal="center" vertical="center" wrapText="1"/>
    </xf>
    <xf numFmtId="0" fontId="76" fillId="3" borderId="75" xfId="68" applyFont="1" applyFill="1" applyBorder="1" applyAlignment="1">
      <alignment horizontal="center" vertical="center" wrapText="1"/>
    </xf>
    <xf numFmtId="0" fontId="74" fillId="4" borderId="82" xfId="69" applyFont="1" applyFill="1" applyBorder="1" applyAlignment="1">
      <alignment horizontal="center" vertical="center" wrapText="1"/>
    </xf>
    <xf numFmtId="0" fontId="74" fillId="4" borderId="83" xfId="69" applyFont="1" applyFill="1" applyBorder="1" applyAlignment="1">
      <alignment horizontal="center" vertical="center" wrapText="1"/>
    </xf>
    <xf numFmtId="0" fontId="74" fillId="4" borderId="84" xfId="69" applyFont="1" applyFill="1" applyBorder="1" applyAlignment="1">
      <alignment horizontal="center" vertical="center" wrapText="1"/>
    </xf>
    <xf numFmtId="0" fontId="75" fillId="3" borderId="75" xfId="69" applyFont="1" applyFill="1" applyBorder="1" applyAlignment="1">
      <alignment vertical="center"/>
    </xf>
    <xf numFmtId="3" fontId="12" fillId="0" borderId="96" xfId="0" applyNumberFormat="1" applyFont="1" applyBorder="1"/>
    <xf numFmtId="3" fontId="28" fillId="4" borderId="31" xfId="0" quotePrefix="1" applyNumberFormat="1" applyFont="1" applyFill="1" applyBorder="1" applyAlignment="1">
      <alignment horizontal="center" vertical="center"/>
    </xf>
    <xf numFmtId="0" fontId="76" fillId="8" borderId="72" xfId="0" applyFont="1" applyFill="1" applyBorder="1" applyAlignment="1">
      <alignment vertical="center" wrapText="1"/>
    </xf>
    <xf numFmtId="0" fontId="76" fillId="8" borderId="74" xfId="0" applyFont="1" applyFill="1" applyBorder="1" applyAlignment="1">
      <alignment vertical="center" wrapText="1"/>
    </xf>
    <xf numFmtId="0" fontId="76" fillId="8" borderId="95" xfId="0" applyFont="1" applyFill="1" applyBorder="1" applyAlignment="1">
      <alignment vertical="center" wrapText="1"/>
    </xf>
    <xf numFmtId="0" fontId="76" fillId="8" borderId="8" xfId="0" applyFont="1" applyFill="1" applyBorder="1" applyAlignment="1">
      <alignment vertical="center" wrapText="1"/>
    </xf>
    <xf numFmtId="0" fontId="76" fillId="8" borderId="96" xfId="0" applyFont="1" applyFill="1" applyBorder="1" applyAlignment="1">
      <alignment vertical="center" wrapText="1"/>
    </xf>
    <xf numFmtId="9" fontId="25" fillId="3" borderId="8" xfId="0" quotePrefix="1" applyNumberFormat="1" applyFont="1" applyFill="1" applyBorder="1" applyAlignment="1">
      <alignment horizontal="right" vertical="center" wrapText="1"/>
    </xf>
    <xf numFmtId="0" fontId="25" fillId="3" borderId="15" xfId="5" quotePrefix="1" applyFont="1" applyFill="1" applyBorder="1" applyAlignment="1">
      <alignment horizontal="left" vertical="top" wrapText="1"/>
    </xf>
    <xf numFmtId="0" fontId="25" fillId="3" borderId="57" xfId="0" quotePrefix="1" applyFont="1" applyFill="1" applyBorder="1" applyAlignment="1">
      <alignment horizontal="center" vertical="center" wrapText="1"/>
    </xf>
    <xf numFmtId="0" fontId="73" fillId="0" borderId="0" xfId="65" quotePrefix="1" applyFont="1" applyAlignment="1">
      <alignment horizontal="center" vertical="center" wrapText="1"/>
    </xf>
    <xf numFmtId="0" fontId="73" fillId="0" borderId="0" xfId="65" applyFont="1" applyAlignment="1">
      <alignment horizontal="center" vertical="center" wrapText="1"/>
    </xf>
    <xf numFmtId="10" fontId="58" fillId="3" borderId="15" xfId="25" applyNumberFormat="1" applyFont="1" applyFill="1" applyBorder="1" applyAlignment="1">
      <alignment horizontal="center" vertical="center" wrapText="1"/>
    </xf>
    <xf numFmtId="3" fontId="72" fillId="3" borderId="77" xfId="0" applyNumberFormat="1" applyFont="1" applyFill="1" applyBorder="1" applyAlignment="1" applyProtection="1">
      <alignment horizontal="center" vertical="center"/>
      <protection locked="0"/>
    </xf>
    <xf numFmtId="3" fontId="72" fillId="3" borderId="73" xfId="0" applyNumberFormat="1" applyFont="1" applyFill="1" applyBorder="1" applyAlignment="1" applyProtection="1">
      <alignment horizontal="center" vertical="center"/>
      <protection locked="0"/>
    </xf>
    <xf numFmtId="3" fontId="72" fillId="3" borderId="73" xfId="0" quotePrefix="1" applyNumberFormat="1" applyFont="1" applyFill="1" applyBorder="1" applyAlignment="1" applyProtection="1">
      <alignment horizontal="center" vertical="center" wrapText="1"/>
      <protection locked="0"/>
    </xf>
    <xf numFmtId="0" fontId="25" fillId="3" borderId="15" xfId="5" applyFont="1" applyFill="1" applyBorder="1" applyAlignment="1">
      <alignment horizontal="center" vertical="center"/>
    </xf>
    <xf numFmtId="9" fontId="0" fillId="3" borderId="75" xfId="0" applyNumberFormat="1" applyFill="1" applyBorder="1" applyAlignment="1">
      <alignment horizontal="center" vertical="center"/>
    </xf>
    <xf numFmtId="3" fontId="30" fillId="3" borderId="73" xfId="0" applyNumberFormat="1" applyFont="1" applyFill="1" applyBorder="1" applyAlignment="1" applyProtection="1">
      <alignment horizontal="center" vertical="center"/>
      <protection locked="0"/>
    </xf>
    <xf numFmtId="3" fontId="30" fillId="3" borderId="75" xfId="0" applyNumberFormat="1" applyFont="1" applyFill="1" applyBorder="1" applyAlignment="1" applyProtection="1">
      <alignment horizontal="center" vertical="center"/>
      <protection locked="0"/>
    </xf>
    <xf numFmtId="0" fontId="0" fillId="0" borderId="0" xfId="0" applyAlignment="1">
      <alignment horizontal="left"/>
    </xf>
    <xf numFmtId="3" fontId="28" fillId="4" borderId="45" xfId="0" quotePrefix="1" applyNumberFormat="1" applyFont="1" applyFill="1" applyBorder="1" applyAlignment="1">
      <alignment horizontal="left" vertical="center" wrapText="1"/>
    </xf>
    <xf numFmtId="0" fontId="25" fillId="3" borderId="15" xfId="0" quotePrefix="1" applyFont="1" applyFill="1" applyBorder="1" applyAlignment="1">
      <alignment horizontal="center" vertical="center" wrapText="1"/>
    </xf>
    <xf numFmtId="0" fontId="25" fillId="3" borderId="15" xfId="0" applyFont="1" applyFill="1" applyBorder="1" applyAlignment="1">
      <alignment horizontal="center" vertical="center" wrapText="1"/>
    </xf>
    <xf numFmtId="9" fontId="25" fillId="3" borderId="54" xfId="0" applyNumberFormat="1" applyFont="1" applyFill="1" applyBorder="1" applyAlignment="1">
      <alignment horizontal="center" vertical="center" wrapText="1"/>
    </xf>
    <xf numFmtId="168" fontId="25" fillId="3" borderId="15" xfId="0" quotePrefix="1" applyNumberFormat="1" applyFont="1" applyFill="1" applyBorder="1" applyAlignment="1">
      <alignment horizontal="center" vertical="center" wrapText="1"/>
    </xf>
    <xf numFmtId="168" fontId="25" fillId="3" borderId="57" xfId="0" quotePrefix="1" applyNumberFormat="1" applyFont="1" applyFill="1" applyBorder="1" applyAlignment="1">
      <alignment horizontal="center" vertical="center" wrapText="1"/>
    </xf>
    <xf numFmtId="0" fontId="19" fillId="0" borderId="0" xfId="0" applyFont="1" applyAlignment="1">
      <alignment horizontal="left"/>
    </xf>
    <xf numFmtId="0" fontId="19" fillId="0" borderId="0" xfId="0" quotePrefix="1" applyFont="1" applyAlignment="1">
      <alignment horizontal="left"/>
    </xf>
    <xf numFmtId="0" fontId="0" fillId="5" borderId="0" xfId="0" applyFill="1"/>
    <xf numFmtId="0" fontId="25" fillId="3" borderId="0" xfId="0" quotePrefix="1" applyFont="1" applyFill="1" applyAlignment="1">
      <alignment horizontal="left" vertical="center" wrapText="1"/>
    </xf>
    <xf numFmtId="0" fontId="49" fillId="0" borderId="0" xfId="0" quotePrefix="1" applyFont="1" applyAlignment="1">
      <alignment horizontal="left" vertical="center"/>
    </xf>
    <xf numFmtId="0" fontId="104" fillId="0" borderId="0" xfId="4" applyFont="1" applyFill="1" applyAlignment="1">
      <alignment horizontal="left" indent="3"/>
    </xf>
    <xf numFmtId="0" fontId="104" fillId="0" borderId="0" xfId="4" applyFont="1" applyFill="1" applyAlignment="1"/>
    <xf numFmtId="0" fontId="104" fillId="0" borderId="0" xfId="4" quotePrefix="1" applyFont="1" applyFill="1" applyAlignment="1">
      <alignment horizontal="left" indent="3"/>
    </xf>
    <xf numFmtId="0" fontId="105" fillId="0" borderId="0" xfId="4" applyFont="1" applyFill="1"/>
    <xf numFmtId="0" fontId="28" fillId="4" borderId="114" xfId="0" applyFont="1" applyFill="1" applyBorder="1" applyAlignment="1">
      <alignment horizontal="center" vertical="center"/>
    </xf>
    <xf numFmtId="0" fontId="28" fillId="4" borderId="113" xfId="0" applyFont="1" applyFill="1" applyBorder="1" applyAlignment="1">
      <alignment horizontal="center" vertical="center"/>
    </xf>
    <xf numFmtId="0" fontId="28" fillId="4" borderId="112" xfId="0" applyFont="1" applyFill="1" applyBorder="1" applyAlignment="1">
      <alignment horizontal="center" vertical="center"/>
    </xf>
    <xf numFmtId="0" fontId="25" fillId="5" borderId="111" xfId="0" applyFont="1" applyFill="1" applyBorder="1" applyAlignment="1">
      <alignment horizontal="left" vertical="center"/>
    </xf>
    <xf numFmtId="0" fontId="25" fillId="5" borderId="110" xfId="0" applyFont="1" applyFill="1" applyBorder="1" applyAlignment="1">
      <alignment horizontal="center" vertical="center"/>
    </xf>
    <xf numFmtId="0" fontId="25" fillId="5" borderId="109" xfId="0" applyFont="1" applyFill="1" applyBorder="1" applyAlignment="1">
      <alignment horizontal="center" vertical="center"/>
    </xf>
    <xf numFmtId="0" fontId="25" fillId="5" borderId="108" xfId="0" applyFont="1" applyFill="1" applyBorder="1" applyAlignment="1">
      <alignment horizontal="left" vertical="center"/>
    </xf>
    <xf numFmtId="0" fontId="25" fillId="5" borderId="107" xfId="0" applyFont="1" applyFill="1" applyBorder="1" applyAlignment="1">
      <alignment horizontal="center" vertical="center"/>
    </xf>
    <xf numFmtId="0" fontId="25" fillId="5" borderId="106" xfId="0" applyFont="1" applyFill="1" applyBorder="1" applyAlignment="1">
      <alignment horizontal="center" vertical="center"/>
    </xf>
    <xf numFmtId="0" fontId="0" fillId="0" borderId="0" xfId="0" applyAlignment="1">
      <alignment horizontal="center"/>
    </xf>
    <xf numFmtId="0" fontId="54" fillId="0" borderId="0" xfId="0" quotePrefix="1" applyFont="1" applyAlignment="1">
      <alignment horizontal="center" vertical="center" wrapText="1"/>
    </xf>
    <xf numFmtId="0" fontId="54" fillId="0" borderId="0" xfId="0" applyFont="1" applyAlignment="1">
      <alignment horizontal="center" vertical="center"/>
    </xf>
    <xf numFmtId="0" fontId="28" fillId="4" borderId="14" xfId="5" quotePrefix="1" applyFont="1" applyFill="1" applyBorder="1" applyAlignment="1">
      <alignment horizontal="center" vertical="center"/>
    </xf>
    <xf numFmtId="0" fontId="28" fillId="4" borderId="14" xfId="5" applyFont="1" applyFill="1" applyBorder="1" applyAlignment="1">
      <alignment horizontal="center" vertical="center"/>
    </xf>
    <xf numFmtId="0" fontId="32" fillId="0" borderId="0" xfId="5" applyFont="1" applyAlignment="1">
      <alignment horizontal="center"/>
    </xf>
    <xf numFmtId="0" fontId="46" fillId="3" borderId="102" xfId="5" quotePrefix="1" applyFont="1" applyFill="1" applyBorder="1" applyAlignment="1">
      <alignment horizontal="left" vertical="center" wrapText="1"/>
    </xf>
    <xf numFmtId="0" fontId="46" fillId="3" borderId="102" xfId="17" applyFont="1" applyFill="1" applyBorder="1" applyAlignment="1">
      <alignment horizontal="left" vertical="center" wrapText="1"/>
    </xf>
    <xf numFmtId="0" fontId="32" fillId="0" borderId="0" xfId="5" quotePrefix="1" applyFont="1" applyAlignment="1">
      <alignment horizontal="center"/>
    </xf>
    <xf numFmtId="0" fontId="49" fillId="3" borderId="26" xfId="5" quotePrefix="1" applyFont="1" applyFill="1" applyBorder="1" applyAlignment="1">
      <alignment horizontal="left" vertical="top" wrapText="1"/>
    </xf>
    <xf numFmtId="0" fontId="49" fillId="3" borderId="26" xfId="5" applyFont="1" applyFill="1" applyBorder="1" applyAlignment="1">
      <alignment horizontal="left" vertical="top" wrapText="1"/>
    </xf>
    <xf numFmtId="0" fontId="49" fillId="3" borderId="25" xfId="5" applyFont="1" applyFill="1" applyBorder="1" applyAlignment="1">
      <alignment horizontal="left" vertical="top" wrapText="1"/>
    </xf>
    <xf numFmtId="0" fontId="0" fillId="0" borderId="25" xfId="0" applyBorder="1"/>
    <xf numFmtId="0" fontId="20" fillId="3" borderId="26" xfId="5" quotePrefix="1" applyFont="1" applyFill="1" applyBorder="1" applyAlignment="1">
      <alignment horizontal="left" vertical="top" wrapText="1"/>
    </xf>
    <xf numFmtId="0" fontId="84" fillId="3" borderId="26" xfId="5" applyFont="1" applyFill="1" applyBorder="1" applyAlignment="1">
      <alignment horizontal="left" vertical="top" wrapText="1"/>
    </xf>
    <xf numFmtId="0" fontId="0" fillId="0" borderId="26" xfId="0" applyBorder="1" applyAlignment="1">
      <alignment horizontal="left" vertical="top" wrapText="1"/>
    </xf>
    <xf numFmtId="0" fontId="49" fillId="3" borderId="24" xfId="5" quotePrefix="1" applyFont="1" applyFill="1" applyBorder="1" applyAlignment="1">
      <alignment horizontal="left" vertical="top" wrapText="1"/>
    </xf>
    <xf numFmtId="0" fontId="49" fillId="3" borderId="24" xfId="5" applyFont="1" applyFill="1" applyBorder="1" applyAlignment="1">
      <alignment horizontal="left" vertical="top" wrapText="1"/>
    </xf>
    <xf numFmtId="0" fontId="46" fillId="3" borderId="24" xfId="5" quotePrefix="1" applyFont="1" applyFill="1" applyBorder="1" applyAlignment="1">
      <alignment horizontal="left" vertical="top" wrapText="1"/>
    </xf>
    <xf numFmtId="0" fontId="46" fillId="3" borderId="24" xfId="5" applyFont="1" applyFill="1" applyBorder="1" applyAlignment="1">
      <alignment horizontal="left" vertical="top" wrapText="1"/>
    </xf>
    <xf numFmtId="0" fontId="63" fillId="0" borderId="27" xfId="5" quotePrefix="1" applyFont="1" applyBorder="1" applyAlignment="1">
      <alignment horizontal="left" vertical="center" wrapText="1"/>
    </xf>
    <xf numFmtId="0" fontId="63" fillId="0" borderId="27" xfId="5" quotePrefix="1" applyFont="1" applyBorder="1" applyAlignment="1">
      <alignment horizontal="left" vertical="center"/>
    </xf>
    <xf numFmtId="0" fontId="46" fillId="0" borderId="0" xfId="5" applyFont="1" applyAlignment="1">
      <alignment horizontal="left" vertical="center" wrapText="1"/>
    </xf>
    <xf numFmtId="0" fontId="0" fillId="0" borderId="0" xfId="0" applyAlignment="1">
      <alignment horizontal="left" vertical="center" wrapText="1"/>
    </xf>
    <xf numFmtId="0" fontId="15" fillId="4" borderId="10" xfId="5" quotePrefix="1" applyFont="1" applyFill="1" applyBorder="1" applyAlignment="1">
      <alignment horizontal="center" vertical="center"/>
    </xf>
    <xf numFmtId="0" fontId="15" fillId="4" borderId="10" xfId="5" applyFont="1" applyFill="1" applyBorder="1" applyAlignment="1">
      <alignment horizontal="center" vertical="center"/>
    </xf>
    <xf numFmtId="0" fontId="32" fillId="5" borderId="17" xfId="5" applyFont="1" applyFill="1" applyBorder="1" applyAlignment="1">
      <alignment horizontal="center"/>
    </xf>
    <xf numFmtId="0" fontId="0" fillId="0" borderId="24" xfId="0" applyBorder="1" applyAlignment="1">
      <alignment horizontal="left" vertical="top" wrapText="1"/>
    </xf>
    <xf numFmtId="0" fontId="46" fillId="3" borderId="24" xfId="5" applyFont="1" applyFill="1" applyBorder="1" applyAlignment="1">
      <alignment horizontal="left" vertical="top"/>
    </xf>
    <xf numFmtId="0" fontId="20" fillId="3" borderId="24" xfId="5" quotePrefix="1" applyFont="1" applyFill="1" applyBorder="1" applyAlignment="1">
      <alignment horizontal="left" vertical="top" wrapText="1"/>
    </xf>
    <xf numFmtId="0" fontId="46" fillId="3" borderId="25" xfId="5" quotePrefix="1" applyFont="1" applyFill="1" applyBorder="1" applyAlignment="1">
      <alignment horizontal="left" vertical="top" wrapText="1"/>
    </xf>
    <xf numFmtId="0" fontId="46" fillId="3" borderId="25" xfId="5" applyFont="1" applyFill="1" applyBorder="1" applyAlignment="1">
      <alignment horizontal="left" vertical="top" wrapText="1"/>
    </xf>
    <xf numFmtId="3" fontId="28" fillId="4" borderId="93" xfId="1" quotePrefix="1" applyNumberFormat="1" applyFont="1" applyFill="1" applyBorder="1" applyAlignment="1">
      <alignment horizontal="center" vertical="center" wrapText="1"/>
    </xf>
    <xf numFmtId="3" fontId="28" fillId="4" borderId="94" xfId="1" quotePrefix="1" applyNumberFormat="1" applyFont="1" applyFill="1" applyBorder="1" applyAlignment="1">
      <alignment horizontal="center" vertical="center" wrapText="1"/>
    </xf>
    <xf numFmtId="0" fontId="76" fillId="3" borderId="81" xfId="66" applyFont="1" applyFill="1" applyBorder="1" applyAlignment="1">
      <alignment horizontal="center" vertical="top" wrapText="1"/>
    </xf>
    <xf numFmtId="0" fontId="76" fillId="3" borderId="25" xfId="66" applyFont="1" applyFill="1" applyBorder="1" applyAlignment="1">
      <alignment horizontal="center" vertical="top" wrapText="1"/>
    </xf>
    <xf numFmtId="0" fontId="76" fillId="3" borderId="80" xfId="66" applyFont="1" applyFill="1" applyBorder="1" applyAlignment="1">
      <alignment horizontal="center" vertical="top" wrapText="1"/>
    </xf>
    <xf numFmtId="0" fontId="46" fillId="3" borderId="92" xfId="67" quotePrefix="1" applyFont="1" applyFill="1" applyBorder="1" applyAlignment="1">
      <alignment horizontal="left" vertical="top" wrapText="1"/>
    </xf>
    <xf numFmtId="0" fontId="0" fillId="0" borderId="92" xfId="0" applyBorder="1"/>
    <xf numFmtId="0" fontId="32" fillId="0" borderId="0" xfId="65" applyFont="1" applyAlignment="1">
      <alignment horizontal="center"/>
    </xf>
    <xf numFmtId="3" fontId="28" fillId="4" borderId="13" xfId="1" quotePrefix="1" applyNumberFormat="1" applyFont="1" applyFill="1" applyBorder="1" applyAlignment="1">
      <alignment horizontal="center" vertical="center" wrapText="1"/>
    </xf>
    <xf numFmtId="3" fontId="28" fillId="4" borderId="10" xfId="1" quotePrefix="1" applyNumberFormat="1" applyFont="1" applyFill="1" applyBorder="1" applyAlignment="1">
      <alignment horizontal="center" vertical="center" wrapText="1"/>
    </xf>
    <xf numFmtId="0" fontId="74" fillId="4" borderId="88" xfId="68" applyFont="1" applyFill="1" applyBorder="1" applyAlignment="1">
      <alignment horizontal="center" vertical="center" wrapText="1"/>
    </xf>
    <xf numFmtId="0" fontId="62" fillId="0" borderId="0" xfId="0" applyFont="1" applyAlignment="1">
      <alignment horizontal="center"/>
    </xf>
    <xf numFmtId="3" fontId="28" fillId="4" borderId="9" xfId="1" quotePrefix="1" applyNumberFormat="1" applyFont="1" applyFill="1" applyBorder="1" applyAlignment="1">
      <alignment horizontal="center" vertical="center" wrapText="1"/>
    </xf>
    <xf numFmtId="3" fontId="28" fillId="4" borderId="0" xfId="1" quotePrefix="1" applyNumberFormat="1" applyFont="1" applyFill="1" applyAlignment="1">
      <alignment horizontal="center" vertical="center" wrapText="1"/>
    </xf>
    <xf numFmtId="0" fontId="0" fillId="0" borderId="0" xfId="0"/>
    <xf numFmtId="0" fontId="74" fillId="4" borderId="25" xfId="66" applyFont="1" applyFill="1" applyBorder="1" applyAlignment="1">
      <alignment horizontal="center" vertical="center" wrapText="1"/>
    </xf>
    <xf numFmtId="0" fontId="74" fillId="4" borderId="78" xfId="66" applyFont="1" applyFill="1" applyBorder="1" applyAlignment="1">
      <alignment horizontal="center" vertical="center" wrapText="1"/>
    </xf>
    <xf numFmtId="0" fontId="76" fillId="3" borderId="75" xfId="66" applyFont="1" applyFill="1" applyBorder="1" applyAlignment="1">
      <alignment horizontal="center" vertical="center" wrapText="1"/>
    </xf>
    <xf numFmtId="0" fontId="76" fillId="3" borderId="79" xfId="66" applyFont="1" applyFill="1" applyBorder="1" applyAlignment="1">
      <alignment horizontal="center" vertical="center" wrapText="1"/>
    </xf>
    <xf numFmtId="0" fontId="76" fillId="3" borderId="25" xfId="66" applyFont="1" applyFill="1" applyBorder="1" applyAlignment="1">
      <alignment horizontal="center" vertical="center" wrapText="1"/>
    </xf>
    <xf numFmtId="0" fontId="76" fillId="3" borderId="80" xfId="66" applyFont="1" applyFill="1" applyBorder="1" applyAlignment="1">
      <alignment horizontal="center" vertical="center" wrapText="1"/>
    </xf>
    <xf numFmtId="0" fontId="76" fillId="3" borderId="81" xfId="66" applyFont="1" applyFill="1" applyBorder="1" applyAlignment="1">
      <alignment horizontal="center" vertical="center" wrapText="1"/>
    </xf>
    <xf numFmtId="0" fontId="64" fillId="3" borderId="55" xfId="0" quotePrefix="1" applyFont="1" applyFill="1" applyBorder="1" applyAlignment="1">
      <alignment horizontal="left" vertical="center" wrapText="1"/>
    </xf>
    <xf numFmtId="0" fontId="64" fillId="3" borderId="55" xfId="0" applyFont="1" applyFill="1" applyBorder="1" applyAlignment="1">
      <alignment horizontal="left" vertical="center" wrapText="1"/>
    </xf>
    <xf numFmtId="0" fontId="25" fillId="3" borderId="18" xfId="0" quotePrefix="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55" xfId="0" quotePrefix="1" applyFont="1" applyFill="1" applyBorder="1" applyAlignment="1">
      <alignment horizontal="left" vertical="center" wrapText="1"/>
    </xf>
    <xf numFmtId="0" fontId="25" fillId="3" borderId="56" xfId="0" applyFont="1" applyFill="1" applyBorder="1" applyAlignment="1">
      <alignment horizontal="left" vertical="center" wrapText="1"/>
    </xf>
    <xf numFmtId="0" fontId="28" fillId="4" borderId="10" xfId="0" quotePrefix="1" applyFont="1" applyFill="1" applyBorder="1" applyAlignment="1">
      <alignment horizontal="center" vertical="center"/>
    </xf>
    <xf numFmtId="0" fontId="28" fillId="4" borderId="10" xfId="0" applyFont="1" applyFill="1" applyBorder="1" applyAlignment="1">
      <alignment horizontal="center" vertical="center"/>
    </xf>
    <xf numFmtId="0" fontId="18" fillId="0" borderId="0" xfId="0" quotePrefix="1" applyFont="1" applyAlignment="1">
      <alignment horizontal="left" vertical="top" wrapText="1"/>
    </xf>
    <xf numFmtId="9" fontId="23" fillId="0" borderId="0" xfId="25" quotePrefix="1" applyFont="1" applyAlignment="1">
      <alignment horizontal="left" wrapText="1"/>
    </xf>
    <xf numFmtId="0" fontId="28" fillId="4" borderId="31" xfId="0" applyFont="1" applyFill="1" applyBorder="1" applyAlignment="1">
      <alignment horizontal="center" vertical="center"/>
    </xf>
    <xf numFmtId="0" fontId="28" fillId="4" borderId="29" xfId="0" applyFont="1" applyFill="1" applyBorder="1" applyAlignment="1">
      <alignment horizontal="center" vertical="center"/>
    </xf>
    <xf numFmtId="0" fontId="32" fillId="0" borderId="0" xfId="0" quotePrefix="1" applyFont="1" applyAlignment="1">
      <alignment horizontal="center"/>
    </xf>
    <xf numFmtId="0" fontId="50" fillId="0" borderId="0" xfId="0" applyFont="1" applyAlignment="1">
      <alignment horizontal="center"/>
    </xf>
    <xf numFmtId="0" fontId="25" fillId="3" borderId="18"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64" fillId="3" borderId="15" xfId="0" applyFont="1" applyFill="1" applyBorder="1" applyAlignment="1">
      <alignment horizontal="center" wrapText="1"/>
    </xf>
    <xf numFmtId="0" fontId="49" fillId="3" borderId="96" xfId="0" quotePrefix="1" applyFont="1" applyFill="1" applyBorder="1" applyAlignment="1">
      <alignment horizontal="left" vertical="center" wrapText="1"/>
    </xf>
    <xf numFmtId="0" fontId="101" fillId="0" borderId="96" xfId="0" applyFont="1" applyBorder="1" applyAlignment="1">
      <alignment vertical="center" wrapText="1"/>
    </xf>
    <xf numFmtId="0" fontId="51" fillId="0" borderId="96" xfId="0" applyFont="1" applyBorder="1"/>
    <xf numFmtId="0" fontId="28" fillId="4" borderId="52" xfId="0" applyFont="1" applyFill="1" applyBorder="1" applyAlignment="1">
      <alignment horizontal="left" vertical="center"/>
    </xf>
    <xf numFmtId="0" fontId="28" fillId="4" borderId="9" xfId="0" applyFont="1" applyFill="1" applyBorder="1" applyAlignment="1">
      <alignment horizontal="left" vertical="center"/>
    </xf>
    <xf numFmtId="3" fontId="28" fillId="4" borderId="11" xfId="0" quotePrefix="1" applyNumberFormat="1" applyFont="1" applyFill="1" applyBorder="1" applyAlignment="1">
      <alignment horizontal="center" vertical="center" wrapText="1"/>
    </xf>
    <xf numFmtId="3" fontId="28" fillId="4" borderId="49" xfId="0" applyNumberFormat="1" applyFont="1" applyFill="1" applyBorder="1" applyAlignment="1">
      <alignment horizontal="center" vertical="center" wrapText="1"/>
    </xf>
    <xf numFmtId="3" fontId="28" fillId="4" borderId="50" xfId="0" applyNumberFormat="1" applyFont="1" applyFill="1" applyBorder="1" applyAlignment="1">
      <alignment horizontal="center" vertical="center" wrapText="1"/>
    </xf>
    <xf numFmtId="3" fontId="28" fillId="4" borderId="32" xfId="0" applyNumberFormat="1" applyFont="1" applyFill="1" applyBorder="1" applyAlignment="1">
      <alignment horizontal="left" vertical="center"/>
    </xf>
    <xf numFmtId="3" fontId="28" fillId="4" borderId="45" xfId="0" applyNumberFormat="1" applyFont="1" applyFill="1" applyBorder="1" applyAlignment="1">
      <alignment horizontal="left" vertical="center"/>
    </xf>
    <xf numFmtId="3" fontId="28" fillId="4" borderId="31" xfId="0" applyNumberFormat="1" applyFont="1" applyFill="1" applyBorder="1" applyAlignment="1">
      <alignment horizontal="center" vertical="center" wrapText="1"/>
    </xf>
    <xf numFmtId="3" fontId="28" fillId="4" borderId="6" xfId="0" applyNumberFormat="1" applyFont="1" applyFill="1" applyBorder="1" applyAlignment="1">
      <alignment horizontal="center" vertical="center" wrapText="1"/>
    </xf>
    <xf numFmtId="3" fontId="32" fillId="0" borderId="3" xfId="1" applyNumberFormat="1" applyFont="1" applyBorder="1" applyAlignment="1">
      <alignment horizontal="center" vertical="center"/>
    </xf>
    <xf numFmtId="0" fontId="51" fillId="0" borderId="3" xfId="0" applyFont="1" applyBorder="1" applyAlignment="1">
      <alignment horizontal="center"/>
    </xf>
    <xf numFmtId="3" fontId="28" fillId="4" borderId="43" xfId="0" quotePrefix="1" applyNumberFormat="1" applyFont="1" applyFill="1" applyBorder="1" applyAlignment="1">
      <alignment horizontal="center" vertical="center" wrapText="1"/>
    </xf>
    <xf numFmtId="3" fontId="28" fillId="4" borderId="40" xfId="0" quotePrefix="1" applyNumberFormat="1" applyFont="1" applyFill="1" applyBorder="1" applyAlignment="1">
      <alignment horizontal="center" vertical="center" wrapText="1"/>
    </xf>
    <xf numFmtId="3" fontId="28" fillId="4" borderId="44" xfId="0" quotePrefix="1" applyNumberFormat="1" applyFont="1" applyFill="1" applyBorder="1" applyAlignment="1">
      <alignment horizontal="center" vertical="center" wrapText="1"/>
    </xf>
    <xf numFmtId="3" fontId="28" fillId="4" borderId="33" xfId="0" applyNumberFormat="1" applyFont="1" applyFill="1" applyBorder="1" applyAlignment="1">
      <alignment horizontal="center" vertical="center" wrapText="1"/>
    </xf>
    <xf numFmtId="3" fontId="28" fillId="4" borderId="7" xfId="0" quotePrefix="1" applyNumberFormat="1" applyFont="1" applyFill="1" applyBorder="1" applyAlignment="1">
      <alignment horizontal="center" vertical="center"/>
    </xf>
    <xf numFmtId="3" fontId="28" fillId="4" borderId="0" xfId="0" quotePrefix="1" applyNumberFormat="1" applyFont="1" applyFill="1" applyAlignment="1">
      <alignment horizontal="center" vertical="center"/>
    </xf>
    <xf numFmtId="3" fontId="28" fillId="4" borderId="5" xfId="0" applyNumberFormat="1" applyFont="1" applyFill="1" applyBorder="1" applyAlignment="1">
      <alignment horizontal="center" vertical="center" wrapText="1"/>
    </xf>
    <xf numFmtId="0" fontId="25" fillId="3" borderId="36" xfId="0" applyFont="1" applyFill="1" applyBorder="1" applyAlignment="1">
      <alignment horizontal="left" vertical="center" wrapText="1"/>
    </xf>
    <xf numFmtId="0" fontId="25" fillId="3" borderId="15" xfId="0" applyFont="1" applyFill="1" applyBorder="1" applyAlignment="1">
      <alignment horizontal="left" vertical="center" wrapText="1"/>
    </xf>
    <xf numFmtId="3" fontId="25" fillId="3" borderId="15" xfId="0" applyNumberFormat="1" applyFont="1" applyFill="1" applyBorder="1" applyAlignment="1">
      <alignment horizontal="center" vertical="center" wrapText="1"/>
    </xf>
    <xf numFmtId="3" fontId="25" fillId="3" borderId="22" xfId="0" applyNumberFormat="1" applyFont="1" applyFill="1" applyBorder="1" applyAlignment="1">
      <alignment horizontal="center" vertical="center" wrapText="1"/>
    </xf>
    <xf numFmtId="0" fontId="25" fillId="3" borderId="15" xfId="0" quotePrefix="1" applyFont="1" applyFill="1" applyBorder="1" applyAlignment="1">
      <alignment horizontal="left" vertical="center" wrapText="1"/>
    </xf>
    <xf numFmtId="9" fontId="25" fillId="3" borderId="15" xfId="25" applyFont="1" applyFill="1" applyBorder="1" applyAlignment="1">
      <alignment horizontal="center" vertical="center" wrapText="1"/>
    </xf>
    <xf numFmtId="9" fontId="25" fillId="3" borderId="22" xfId="25" applyFont="1" applyFill="1" applyBorder="1" applyAlignment="1">
      <alignment horizontal="center" vertical="center" wrapText="1"/>
    </xf>
    <xf numFmtId="3" fontId="28" fillId="4" borderId="43" xfId="0" applyNumberFormat="1" applyFont="1" applyFill="1" applyBorder="1" applyAlignment="1">
      <alignment horizontal="center" vertical="center" wrapText="1"/>
    </xf>
    <xf numFmtId="3" fontId="28" fillId="4" borderId="40" xfId="0" applyNumberFormat="1" applyFont="1" applyFill="1" applyBorder="1" applyAlignment="1">
      <alignment horizontal="center" vertical="center" wrapText="1"/>
    </xf>
    <xf numFmtId="3" fontId="28" fillId="4" borderId="44" xfId="0" applyNumberFormat="1" applyFont="1" applyFill="1" applyBorder="1" applyAlignment="1">
      <alignment horizontal="center" vertical="center" wrapText="1"/>
    </xf>
    <xf numFmtId="3" fontId="29" fillId="4" borderId="32" xfId="0" applyNumberFormat="1" applyFont="1" applyFill="1" applyBorder="1" applyAlignment="1">
      <alignment horizontal="center" vertical="center"/>
    </xf>
    <xf numFmtId="3" fontId="29" fillId="4" borderId="45" xfId="0" applyNumberFormat="1" applyFont="1" applyFill="1" applyBorder="1" applyAlignment="1">
      <alignment horizontal="center" vertical="center"/>
    </xf>
    <xf numFmtId="0" fontId="25" fillId="3" borderId="18" xfId="0" quotePrefix="1" applyFont="1" applyFill="1" applyBorder="1" applyAlignment="1">
      <alignment horizontal="left" vertical="center"/>
    </xf>
    <xf numFmtId="0" fontId="25" fillId="3" borderId="17" xfId="0" quotePrefix="1" applyFont="1" applyFill="1" applyBorder="1" applyAlignment="1">
      <alignment horizontal="left" vertical="center"/>
    </xf>
    <xf numFmtId="9" fontId="25" fillId="3" borderId="15" xfId="0" applyNumberFormat="1" applyFont="1" applyFill="1" applyBorder="1" applyAlignment="1">
      <alignment horizontal="center" vertical="center" wrapText="1"/>
    </xf>
    <xf numFmtId="0" fontId="89" fillId="3" borderId="103" xfId="0" quotePrefix="1" applyFont="1" applyFill="1" applyBorder="1" applyAlignment="1">
      <alignment horizontal="left" vertical="center" wrapText="1"/>
    </xf>
    <xf numFmtId="0" fontId="0" fillId="3" borderId="18" xfId="0" applyFill="1" applyBorder="1"/>
    <xf numFmtId="3" fontId="28" fillId="4" borderId="31" xfId="0" applyNumberFormat="1" applyFont="1" applyFill="1" applyBorder="1" applyAlignment="1">
      <alignment horizontal="center" vertical="center"/>
    </xf>
    <xf numFmtId="3" fontId="28" fillId="4" borderId="101" xfId="0" quotePrefix="1" applyNumberFormat="1" applyFont="1" applyFill="1" applyBorder="1" applyAlignment="1">
      <alignment horizontal="center" vertical="center" wrapText="1"/>
    </xf>
    <xf numFmtId="3" fontId="28" fillId="4" borderId="0" xfId="0" applyNumberFormat="1" applyFont="1" applyFill="1" applyAlignment="1">
      <alignment horizontal="center" vertical="center" wrapText="1"/>
    </xf>
    <xf numFmtId="0" fontId="0" fillId="0" borderId="31" xfId="0" applyBorder="1" applyAlignment="1">
      <alignment horizontal="center" vertical="center"/>
    </xf>
    <xf numFmtId="3" fontId="25" fillId="3" borderId="18" xfId="1" quotePrefix="1" applyNumberFormat="1" applyFont="1" applyFill="1" applyBorder="1" applyAlignment="1">
      <alignment horizontal="left" vertical="center"/>
    </xf>
    <xf numFmtId="3" fontId="25" fillId="3" borderId="17" xfId="1" applyNumberFormat="1" applyFont="1" applyFill="1" applyBorder="1" applyAlignment="1">
      <alignment horizontal="left" vertical="center"/>
    </xf>
    <xf numFmtId="9" fontId="25" fillId="3" borderId="15" xfId="2" applyFont="1" applyFill="1" applyBorder="1" applyAlignment="1">
      <alignment horizontal="center" vertical="center"/>
    </xf>
    <xf numFmtId="9" fontId="25" fillId="3" borderId="22" xfId="2" applyFont="1" applyFill="1" applyBorder="1" applyAlignment="1">
      <alignment horizontal="center" vertical="center"/>
    </xf>
    <xf numFmtId="0" fontId="31" fillId="0" borderId="23" xfId="0" applyFont="1" applyBorder="1" applyAlignment="1">
      <alignment horizontal="center"/>
    </xf>
    <xf numFmtId="0" fontId="0" fillId="0" borderId="23" xfId="0" applyBorder="1" applyAlignment="1">
      <alignment horizontal="center"/>
    </xf>
    <xf numFmtId="0" fontId="28" fillId="4" borderId="32" xfId="0" applyFont="1" applyFill="1" applyBorder="1" applyAlignment="1">
      <alignment horizontal="left" vertical="center"/>
    </xf>
    <xf numFmtId="0" fontId="28" fillId="4" borderId="34" xfId="0" applyFont="1" applyFill="1" applyBorder="1" applyAlignment="1">
      <alignment horizontal="left" vertical="center"/>
    </xf>
    <xf numFmtId="3" fontId="28" fillId="4" borderId="37" xfId="0" applyNumberFormat="1" applyFont="1" applyFill="1" applyBorder="1" applyAlignment="1">
      <alignment horizontal="center" vertical="center"/>
    </xf>
    <xf numFmtId="3" fontId="25" fillId="3" borderId="15" xfId="1" applyNumberFormat="1" applyFont="1" applyFill="1" applyBorder="1" applyAlignment="1">
      <alignment horizontal="center" vertical="center"/>
    </xf>
    <xf numFmtId="3" fontId="102" fillId="0" borderId="0" xfId="1" applyNumberFormat="1" applyFont="1" applyAlignment="1">
      <alignment horizontal="center" vertical="center"/>
    </xf>
    <xf numFmtId="0" fontId="103" fillId="0" borderId="0" xfId="0" applyFont="1" applyAlignment="1">
      <alignment horizontal="center"/>
    </xf>
    <xf numFmtId="0" fontId="103" fillId="0" borderId="0" xfId="0" applyFont="1"/>
    <xf numFmtId="0" fontId="0" fillId="0" borderId="18" xfId="0" applyBorder="1"/>
    <xf numFmtId="0" fontId="89" fillId="3" borderId="104" xfId="0" quotePrefix="1" applyFont="1" applyFill="1" applyBorder="1" applyAlignment="1">
      <alignment horizontal="left" vertical="center" wrapText="1"/>
    </xf>
    <xf numFmtId="0" fontId="0" fillId="3" borderId="105" xfId="0" applyFill="1" applyBorder="1"/>
    <xf numFmtId="0" fontId="31" fillId="0" borderId="0" xfId="0" applyFont="1" applyAlignment="1">
      <alignment horizontal="center"/>
    </xf>
    <xf numFmtId="0" fontId="10" fillId="0" borderId="0" xfId="0" applyFont="1" applyAlignment="1">
      <alignment horizontal="center"/>
    </xf>
    <xf numFmtId="0" fontId="32" fillId="0" borderId="100" xfId="0" applyFont="1" applyBorder="1" applyAlignment="1">
      <alignment horizontal="center"/>
    </xf>
    <xf numFmtId="0" fontId="88" fillId="4" borderId="97" xfId="0" applyFont="1" applyFill="1" applyBorder="1" applyAlignment="1">
      <alignment horizontal="center" vertical="center"/>
    </xf>
    <xf numFmtId="0" fontId="88" fillId="4" borderId="98" xfId="0" applyFont="1" applyFill="1" applyBorder="1" applyAlignment="1">
      <alignment horizontal="center" vertical="center"/>
    </xf>
    <xf numFmtId="3" fontId="31" fillId="0" borderId="17" xfId="0" applyNumberFormat="1" applyFont="1" applyBorder="1" applyAlignment="1">
      <alignment horizontal="center"/>
    </xf>
    <xf numFmtId="0" fontId="59" fillId="0" borderId="17" xfId="0" applyFont="1" applyBorder="1" applyAlignment="1">
      <alignment horizontal="center"/>
    </xf>
    <xf numFmtId="3" fontId="28" fillId="4" borderId="38" xfId="1" quotePrefix="1" applyNumberFormat="1" applyFont="1" applyFill="1" applyBorder="1" applyAlignment="1">
      <alignment horizontal="center" vertical="center"/>
    </xf>
    <xf numFmtId="0" fontId="28" fillId="4" borderId="0" xfId="0" applyFont="1" applyFill="1" applyAlignment="1">
      <alignment horizontal="center" vertical="center"/>
    </xf>
    <xf numFmtId="0" fontId="28" fillId="4" borderId="33" xfId="0" applyFont="1" applyFill="1" applyBorder="1" applyAlignment="1">
      <alignment horizontal="center" vertical="center"/>
    </xf>
    <xf numFmtId="0" fontId="20" fillId="3" borderId="26" xfId="65" quotePrefix="1" applyFont="1" applyFill="1" applyBorder="1" applyAlignment="1">
      <alignment horizontal="left" vertical="top" wrapText="1"/>
    </xf>
    <xf numFmtId="0" fontId="20" fillId="3" borderId="26" xfId="65" applyFont="1" applyFill="1" applyBorder="1" applyAlignment="1">
      <alignment horizontal="left" vertical="top" wrapText="1"/>
    </xf>
    <xf numFmtId="0" fontId="46" fillId="0" borderId="0" xfId="65" quotePrefix="1" applyFont="1" applyAlignment="1">
      <alignment horizontal="left" vertical="top" wrapText="1"/>
    </xf>
    <xf numFmtId="0" fontId="46" fillId="0" borderId="0" xfId="65" applyFont="1" applyAlignment="1">
      <alignment horizontal="left" vertical="top" wrapText="1"/>
    </xf>
    <xf numFmtId="0" fontId="28" fillId="4" borderId="10" xfId="0" quotePrefix="1"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4" fillId="4" borderId="59" xfId="0" applyFont="1" applyFill="1" applyBorder="1" applyAlignment="1">
      <alignment horizontal="center" vertical="center" wrapText="1"/>
    </xf>
    <xf numFmtId="0" fontId="24" fillId="4" borderId="60" xfId="0" applyFont="1" applyFill="1" applyBorder="1" applyAlignment="1">
      <alignment horizontal="center" vertical="center" wrapText="1"/>
    </xf>
    <xf numFmtId="0" fontId="24" fillId="4" borderId="59" xfId="0" applyFont="1" applyFill="1" applyBorder="1" applyAlignment="1">
      <alignment vertical="center" wrapText="1"/>
    </xf>
    <xf numFmtId="0" fontId="0" fillId="0" borderId="61" xfId="0" applyBorder="1" applyAlignment="1">
      <alignment vertical="center" wrapText="1"/>
    </xf>
    <xf numFmtId="0" fontId="24" fillId="4" borderId="59" xfId="0" quotePrefix="1" applyFont="1" applyFill="1" applyBorder="1" applyAlignment="1">
      <alignment horizontal="left" vertical="center" wrapText="1"/>
    </xf>
    <xf numFmtId="0" fontId="46" fillId="3" borderId="26" xfId="5" quotePrefix="1" applyFont="1" applyFill="1" applyBorder="1" applyAlignment="1">
      <alignment horizontal="left" vertical="center" wrapText="1"/>
    </xf>
    <xf numFmtId="0" fontId="46" fillId="3" borderId="26" xfId="5" applyFont="1" applyFill="1" applyBorder="1" applyAlignment="1">
      <alignment horizontal="left" vertical="center" wrapText="1"/>
    </xf>
    <xf numFmtId="0" fontId="28" fillId="4" borderId="52" xfId="34" quotePrefix="1" applyFont="1" applyFill="1" applyBorder="1" applyAlignment="1">
      <alignment horizontal="center" vertical="center" wrapText="1"/>
    </xf>
    <xf numFmtId="0" fontId="28" fillId="4" borderId="29" xfId="34" quotePrefix="1" applyFont="1" applyFill="1" applyBorder="1" applyAlignment="1">
      <alignment horizontal="center" vertical="center" wrapText="1"/>
    </xf>
    <xf numFmtId="0" fontId="28" fillId="4" borderId="51" xfId="34" quotePrefix="1" applyFont="1" applyFill="1" applyBorder="1" applyAlignment="1">
      <alignment horizontal="center" vertical="center" wrapText="1"/>
    </xf>
    <xf numFmtId="0" fontId="28" fillId="4" borderId="2" xfId="34" quotePrefix="1" applyFont="1" applyFill="1" applyBorder="1" applyAlignment="1">
      <alignment horizontal="center" vertical="center" wrapText="1"/>
    </xf>
    <xf numFmtId="0" fontId="28" fillId="4" borderId="66" xfId="34" quotePrefix="1" applyFont="1" applyFill="1" applyBorder="1" applyAlignment="1">
      <alignment horizontal="left" vertical="center" wrapText="1"/>
    </xf>
    <xf numFmtId="0" fontId="28" fillId="4" borderId="5" xfId="34" applyFont="1" applyFill="1" applyBorder="1" applyAlignment="1">
      <alignment horizontal="left" vertical="center" wrapText="1"/>
    </xf>
    <xf numFmtId="0" fontId="28" fillId="4" borderId="40" xfId="34" quotePrefix="1" applyFont="1" applyFill="1" applyBorder="1" applyAlignment="1">
      <alignment horizontal="center" vertical="center" wrapText="1"/>
    </xf>
    <xf numFmtId="0" fontId="28" fillId="4" borderId="40" xfId="34" applyFont="1" applyFill="1" applyBorder="1" applyAlignment="1">
      <alignment horizontal="center" vertical="center" wrapText="1"/>
    </xf>
    <xf numFmtId="0" fontId="31" fillId="0" borderId="10" xfId="0" quotePrefix="1" applyFont="1" applyBorder="1" applyAlignment="1">
      <alignment horizontal="center" wrapText="1"/>
    </xf>
    <xf numFmtId="0" fontId="62" fillId="0" borderId="10" xfId="0" applyFont="1" applyBorder="1" applyAlignment="1">
      <alignment horizontal="center" wrapText="1"/>
    </xf>
    <xf numFmtId="0" fontId="28" fillId="4" borderId="1" xfId="0" quotePrefix="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5" xfId="0" applyFont="1" applyFill="1" applyBorder="1" applyAlignment="1">
      <alignment horizontal="left" vertical="center" wrapText="1"/>
    </xf>
    <xf numFmtId="0" fontId="28" fillId="4" borderId="52" xfId="0" applyFont="1" applyFill="1" applyBorder="1" applyAlignment="1">
      <alignment horizontal="left" vertical="center" wrapText="1"/>
    </xf>
    <xf numFmtId="0" fontId="28" fillId="4" borderId="31" xfId="0" quotePrefix="1"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96" fillId="3" borderId="95" xfId="0" quotePrefix="1" applyFont="1" applyFill="1" applyBorder="1" applyAlignment="1">
      <alignment horizontal="left" wrapText="1"/>
    </xf>
    <xf numFmtId="0" fontId="64" fillId="0" borderId="96" xfId="0" applyFont="1" applyBorder="1"/>
    <xf numFmtId="0" fontId="49" fillId="8" borderId="18" xfId="0" applyFont="1" applyFill="1" applyBorder="1" applyAlignment="1">
      <alignment horizontal="left" vertical="top" wrapText="1"/>
    </xf>
    <xf numFmtId="0" fontId="24" fillId="7" borderId="53" xfId="0" applyFont="1" applyFill="1" applyBorder="1" applyAlignment="1">
      <alignment horizontal="center" vertical="center"/>
    </xf>
    <xf numFmtId="0" fontId="24" fillId="7" borderId="54" xfId="0" applyFont="1" applyFill="1" applyBorder="1" applyAlignment="1">
      <alignment horizontal="center" vertical="center"/>
    </xf>
    <xf numFmtId="0" fontId="24" fillId="7" borderId="69" xfId="0" quotePrefix="1" applyFont="1" applyFill="1" applyBorder="1" applyAlignment="1">
      <alignment horizontal="center" vertical="center" wrapText="1"/>
    </xf>
    <xf numFmtId="0" fontId="24" fillId="7" borderId="70" xfId="0" applyFont="1" applyFill="1" applyBorder="1" applyAlignment="1">
      <alignment horizontal="center" vertical="center" wrapText="1"/>
    </xf>
    <xf numFmtId="0" fontId="32" fillId="0" borderId="0" xfId="28" applyFont="1" applyAlignment="1">
      <alignment horizontal="center"/>
    </xf>
    <xf numFmtId="0" fontId="57" fillId="8" borderId="25" xfId="0" applyFont="1" applyFill="1" applyBorder="1" applyAlignment="1">
      <alignment horizontal="left" vertical="top" wrapText="1"/>
    </xf>
    <xf numFmtId="0" fontId="49" fillId="8" borderId="24" xfId="0" applyFont="1" applyFill="1" applyBorder="1" applyAlignment="1">
      <alignment horizontal="left" vertical="top" wrapText="1"/>
    </xf>
    <xf numFmtId="0" fontId="75" fillId="0" borderId="0" xfId="21" applyFont="1" applyAlignment="1">
      <alignment horizontal="left" vertical="center" wrapText="1"/>
    </xf>
    <xf numFmtId="0" fontId="93" fillId="0" borderId="0" xfId="19" applyFont="1" applyAlignment="1">
      <alignment horizontal="center"/>
    </xf>
    <xf numFmtId="0" fontId="74" fillId="4" borderId="29" xfId="20" applyFont="1" applyFill="1" applyBorder="1" applyAlignment="1">
      <alignment vertical="center" wrapText="1"/>
    </xf>
    <xf numFmtId="0" fontId="0" fillId="0" borderId="29" xfId="0" applyBorder="1" applyAlignment="1">
      <alignment vertical="center" wrapText="1"/>
    </xf>
    <xf numFmtId="9" fontId="0" fillId="3" borderId="74" xfId="0" quotePrefix="1" applyNumberFormat="1" applyFill="1" applyBorder="1" applyAlignment="1">
      <alignment horizontal="center" vertical="center" wrapText="1"/>
    </xf>
    <xf numFmtId="0" fontId="0" fillId="3" borderId="76" xfId="0" applyFill="1" applyBorder="1" applyAlignment="1">
      <alignment vertical="center"/>
    </xf>
    <xf numFmtId="0" fontId="46" fillId="3" borderId="26" xfId="19" quotePrefix="1" applyFont="1" applyFill="1" applyBorder="1" applyAlignment="1">
      <alignment horizontal="left" vertical="top" wrapText="1"/>
    </xf>
    <xf numFmtId="3" fontId="28" fillId="4" borderId="9" xfId="1" quotePrefix="1" applyNumberFormat="1" applyFont="1" applyFill="1" applyBorder="1" applyAlignment="1">
      <alignment wrapText="1"/>
    </xf>
    <xf numFmtId="0" fontId="0" fillId="0" borderId="0" xfId="0" applyAlignment="1">
      <alignment wrapText="1"/>
    </xf>
    <xf numFmtId="0" fontId="74" fillId="4" borderId="0" xfId="20" applyFont="1" applyFill="1" applyAlignment="1">
      <alignment vertical="center" wrapText="1"/>
    </xf>
    <xf numFmtId="0" fontId="0" fillId="0" borderId="0" xfId="0" applyAlignment="1">
      <alignment vertical="center" wrapText="1"/>
    </xf>
    <xf numFmtId="9" fontId="0" fillId="3" borderId="74" xfId="0" quotePrefix="1" applyNumberFormat="1" applyFill="1" applyBorder="1" applyAlignment="1">
      <alignment horizontal="left" vertical="center" wrapText="1"/>
    </xf>
    <xf numFmtId="0" fontId="0" fillId="3" borderId="76" xfId="0" applyFill="1" applyBorder="1" applyAlignment="1">
      <alignment horizontal="left" vertical="center"/>
    </xf>
    <xf numFmtId="0" fontId="32" fillId="0" borderId="0" xfId="22" applyFont="1" applyAlignment="1">
      <alignment horizontal="center"/>
    </xf>
    <xf numFmtId="0" fontId="32" fillId="0" borderId="0" xfId="22" quotePrefix="1" applyFont="1" applyAlignment="1">
      <alignment horizontal="center"/>
    </xf>
    <xf numFmtId="0" fontId="39" fillId="3" borderId="96" xfId="0" applyFont="1" applyFill="1" applyBorder="1"/>
    <xf numFmtId="0" fontId="0" fillId="0" borderId="96" xfId="0" applyBorder="1"/>
    <xf numFmtId="0" fontId="49" fillId="0" borderId="0" xfId="0" quotePrefix="1"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left" vertical="center"/>
    </xf>
    <xf numFmtId="0" fontId="25" fillId="0" borderId="0" xfId="0" applyFont="1"/>
    <xf numFmtId="0" fontId="49" fillId="0" borderId="0" xfId="0" quotePrefix="1" applyFont="1" applyAlignment="1">
      <alignment horizontal="left"/>
    </xf>
    <xf numFmtId="0" fontId="49" fillId="0" borderId="0" xfId="0" applyFont="1"/>
    <xf numFmtId="0" fontId="49" fillId="0" borderId="0" xfId="0" applyFont="1" applyAlignment="1">
      <alignment wrapText="1"/>
    </xf>
  </cellXfs>
  <cellStyles count="70">
    <cellStyle name="Comma" xfId="3" builtinId="3"/>
    <cellStyle name="Comma 2" xfId="7" xr:uid="{6D8382A7-C9DC-4E66-9B1B-4E25F6D7D3B5}"/>
    <cellStyle name="Comma 2 2" xfId="13" xr:uid="{842C22B1-E632-4909-BF19-EB8CDA3662B2}"/>
    <cellStyle name="Comma 2 2 2" xfId="45" xr:uid="{E514ED1C-4301-483D-B7A3-90EFB3EBBE09}"/>
    <cellStyle name="Comma 2 3" xfId="27" xr:uid="{634D68A9-770A-4F95-BA27-7A4BB2DCF7D4}"/>
    <cellStyle name="Comma 2 3 2" xfId="55" xr:uid="{D9B4202A-2BAF-46AF-9309-6381797B66AF}"/>
    <cellStyle name="Comma 2 4" xfId="39" xr:uid="{C07DDD84-433B-47A4-BEA7-F5CCEFF05B4B}"/>
    <cellStyle name="Comma 3" xfId="10" xr:uid="{54950AC8-C335-4F23-AD28-C8F6F40849EF}"/>
    <cellStyle name="Comma 3 2" xfId="42" xr:uid="{AD5FFA6F-5F7F-4B0D-A738-33373B2EC906}"/>
    <cellStyle name="Comma 4" xfId="33" xr:uid="{0DA16147-D9A3-4347-AE35-974399BBD829}"/>
    <cellStyle name="Comma 5" xfId="36" xr:uid="{76B82E38-63FB-4A28-888C-F93E42C7D4F6}"/>
    <cellStyle name="Hyperlink" xfId="4" builtinId="8"/>
    <cellStyle name="Normal" xfId="0" builtinId="0"/>
    <cellStyle name="Normal 2" xfId="5" xr:uid="{49E41757-E9BC-4EEB-AD18-1CF0BB20C5D4}"/>
    <cellStyle name="Normal 2 2" xfId="8" xr:uid="{08EFE43E-A140-410A-934F-489A72E38F65}"/>
    <cellStyle name="Normal 2 2 2" xfId="14" xr:uid="{1B4A22E4-8BF1-42A6-8653-AE1676319DEE}"/>
    <cellStyle name="Normal 2 2 2 2" xfId="24" xr:uid="{F9766CD9-038F-4BE9-97C4-5473320882F2}"/>
    <cellStyle name="Normal 2 2 2 2 2" xfId="53" xr:uid="{C09BBC1F-6E73-44CC-87F3-3EC8D6271247}"/>
    <cellStyle name="Normal 2 2 2 3" xfId="46" xr:uid="{7DCD4653-53FA-4DCA-9C93-038F9C183B90}"/>
    <cellStyle name="Normal 2 2 3" xfId="21" xr:uid="{BBD0341B-AB70-44E8-8897-D5D49BD6E7BD}"/>
    <cellStyle name="Normal 2 2 3 2" xfId="34" xr:uid="{E45DDA73-B4B9-4991-950D-21A12049DA56}"/>
    <cellStyle name="Normal 2 2 3 3" xfId="50" xr:uid="{1F546B2C-BAF6-45E1-AC81-72AF5D5728D6}"/>
    <cellStyle name="Normal 2 2 4" xfId="29" xr:uid="{D82902E7-CAFC-46E4-90E8-C2C778890D3E}"/>
    <cellStyle name="Normal 2 2 4 2" xfId="57" xr:uid="{612C4BA5-43EB-4C75-975C-661C91BA4799}"/>
    <cellStyle name="Normal 2 2 4 3" xfId="64" xr:uid="{51141C8E-5AC7-4D79-9BD7-97D35F4D99F4}"/>
    <cellStyle name="Normal 2 2 4 3 2" xfId="69" xr:uid="{ECDEF8CA-E56B-42B8-8818-359C07F307D9}"/>
    <cellStyle name="Normal 2 2 5" xfId="40" xr:uid="{C7BD57EA-4C6F-4981-907D-2AFEBB8CF124}"/>
    <cellStyle name="Normal 2 2 6" xfId="62" xr:uid="{5B36BDFE-6CC1-4DE3-83F7-57732C1DFB0A}"/>
    <cellStyle name="Normal 2 2 6 2" xfId="67" xr:uid="{62354781-1C47-4D02-8E59-865ABB3039FD}"/>
    <cellStyle name="Normal 2 3" xfId="11" xr:uid="{3D49962B-F9D5-4771-921A-0BA3B7ABC4DC}"/>
    <cellStyle name="Normal 2 3 2" xfId="22" xr:uid="{019EE72C-8AE4-41EB-8411-37A0D7AA1BEE}"/>
    <cellStyle name="Normal 2 3 2 2" xfId="51" xr:uid="{B3894A55-1F5A-4DDF-9C97-58E399F7624E}"/>
    <cellStyle name="Normal 2 3 3" xfId="43" xr:uid="{BD6932D2-4E9E-4761-BA4A-1B72F38E293E}"/>
    <cellStyle name="Normal 2 4" xfId="19" xr:uid="{9E0A5F70-6E28-49F2-91CB-F02D56A1BD65}"/>
    <cellStyle name="Normal 2 4 2" xfId="48" xr:uid="{3FBA7CB2-861B-49F2-90BF-E714F7D27E9B}"/>
    <cellStyle name="Normal 2 5" xfId="28" xr:uid="{9AD6CDBD-A62D-496B-B7B6-F6565A2352B5}"/>
    <cellStyle name="Normal 2 5 2" xfId="56" xr:uid="{66CEF65F-1EFC-4879-AEE6-E7A19C4846F6}"/>
    <cellStyle name="Normal 2 5 3" xfId="60" xr:uid="{5DE206C4-A337-4AE2-934A-9C6664E46299}"/>
    <cellStyle name="Normal 2 5 3 2" xfId="65" xr:uid="{571CF194-0DC3-41C3-B44E-46A18515ED9A}"/>
    <cellStyle name="Normal 2 6" xfId="37" xr:uid="{419A9B79-84B9-4B85-8EB3-477958187D80}"/>
    <cellStyle name="Normal 3" xfId="17" xr:uid="{6E37A03C-06DF-45D4-9A5F-FEAF1459FB4B}"/>
    <cellStyle name="Normal 4" xfId="32" xr:uid="{A510E91D-288D-461F-8B71-ADA7DB868AFA}"/>
    <cellStyle name="Normal 5" xfId="20" xr:uid="{99643F57-7040-43C9-9AC6-942AD9E010CC}"/>
    <cellStyle name="Normal 5 2" xfId="23" xr:uid="{7A9D8DBD-790D-4A3A-AC4E-A32DC6FE7F52}"/>
    <cellStyle name="Normal 5 2 2" xfId="52" xr:uid="{66709CBD-E684-4A86-9B88-2888D28B2193}"/>
    <cellStyle name="Normal 5 3" xfId="31" xr:uid="{8062C584-CE7D-46B4-A1EF-06C3DED8D74C}"/>
    <cellStyle name="Normal 5 3 2" xfId="59" xr:uid="{4608551D-7C04-4F5F-9DCB-9C6D441B0EFB}"/>
    <cellStyle name="Normal 5 3 3" xfId="63" xr:uid="{6F2CD941-16FC-4643-A1CD-CAF0518ECE5A}"/>
    <cellStyle name="Normal 5 3 3 2" xfId="68" xr:uid="{4DEFA60E-1EDD-4F94-9F95-9931263F8F42}"/>
    <cellStyle name="Normal 5 4" xfId="49" xr:uid="{E6E7C894-EBD6-4321-B3B5-12DE7B107872}"/>
    <cellStyle name="Normal 5 5" xfId="61" xr:uid="{5E6B746A-6F00-4FC8-9EE6-43532BA7BD3E}"/>
    <cellStyle name="Normal 5 5 2" xfId="66" xr:uid="{C8D50E18-BBB9-4C90-B21B-7FFDF22C810B}"/>
    <cellStyle name="Normal_statistics 2010" xfId="1" xr:uid="{00000000-0005-0000-0000-000002000000}"/>
    <cellStyle name="Percent" xfId="2" builtinId="5"/>
    <cellStyle name="Percent 2" xfId="6" xr:uid="{08115066-BE54-488A-A9ED-1427B8B4C237}"/>
    <cellStyle name="Percent 2 2" xfId="9" xr:uid="{8F7772C5-9596-4162-8D15-03A8A1393926}"/>
    <cellStyle name="Percent 2 2 2" xfId="15" xr:uid="{03E09240-013E-4D6A-B881-E60D94F5DE5B}"/>
    <cellStyle name="Percent 2 2 2 2" xfId="47" xr:uid="{2345A662-96B8-4F03-B46B-17C208062827}"/>
    <cellStyle name="Percent 2 2 3" xfId="26" xr:uid="{79C8322D-8EDB-48C5-9F7B-7F625086C4F3}"/>
    <cellStyle name="Percent 2 2 3 2" xfId="35" xr:uid="{F22E8234-0BEB-4D51-8409-4C309B0615EA}"/>
    <cellStyle name="Percent 2 2 3 3" xfId="54" xr:uid="{0142DD0C-B305-419C-9345-B99759B63E7A}"/>
    <cellStyle name="Percent 2 2 4" xfId="30" xr:uid="{20A86D22-D037-42C7-9BD9-5AE6CC9EF2EC}"/>
    <cellStyle name="Percent 2 2 4 2" xfId="58" xr:uid="{7441D635-5C75-46BC-A07F-598F4D6C1C2E}"/>
    <cellStyle name="Percent 2 2 5" xfId="41" xr:uid="{17D969AD-9667-4100-8042-E6525437EAEF}"/>
    <cellStyle name="Percent 2 3" xfId="12" xr:uid="{259ACDD2-3962-453C-9CE8-EFE7D81CD83D}"/>
    <cellStyle name="Percent 2 3 2" xfId="44" xr:uid="{845C5494-434A-48D5-8956-3BD5F33346CA}"/>
    <cellStyle name="Percent 2 4" xfId="25" xr:uid="{1F7A0C99-AD88-49BC-9B7F-D1C89310402C}"/>
    <cellStyle name="Percent 2 5" xfId="38" xr:uid="{050EE3B4-BD8B-4E97-B2A8-0FCE93286D3B}"/>
    <cellStyle name="Percent 3" xfId="18" xr:uid="{9B9F361B-38DC-4210-9CAE-FC66F73B021B}"/>
    <cellStyle name="Percent 4" xfId="16" xr:uid="{DD85ABDF-3F3B-4D85-BE28-2025114B4D74}"/>
  </cellStyles>
  <dxfs count="0"/>
  <tableStyles count="0" defaultTableStyle="TableStyleMedium2" defaultPivotStyle="PivotStyleMedium9"/>
  <colors>
    <mruColors>
      <color rgb="FF021342"/>
      <color rgb="FFDDDDDD"/>
      <color rgb="FFEA002A"/>
      <color rgb="FF00FF00"/>
      <color rgb="FF767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49175</xdr:rowOff>
    </xdr:from>
    <xdr:to>
      <xdr:col>3</xdr:col>
      <xdr:colOff>400050</xdr:colOff>
      <xdr:row>0</xdr:row>
      <xdr:rowOff>704850</xdr:rowOff>
    </xdr:to>
    <xdr:pic>
      <xdr:nvPicPr>
        <xdr:cNvPr id="4" name="Picture 3">
          <a:extLst>
            <a:ext uri="{FF2B5EF4-FFF2-40B4-BE49-F238E27FC236}">
              <a16:creationId xmlns:a16="http://schemas.microsoft.com/office/drawing/2014/main" id="{CFB5351C-C132-D88E-642E-CE11A315E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175"/>
          <a:ext cx="2228850" cy="655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avrampou\AppData\Local\Microsoft\Windows\INetCache\Content.Outlook\E9NSRIXW\esg-data-pack%2019-07-2024_key%20subsidiaries%20addition.xlsx" TargetMode="External"/><Relationship Id="rId1" Type="http://schemas.openxmlformats.org/officeDocument/2006/relationships/externalLinkPath" Target="file:///C:\Users\aavrampou\AppData\Local\Microsoft\Windows\INetCache\Content.Outlook\E9NSRIXW\esg-data-pack%2019-07-2024_key%20subsidiaries%20add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Index"/>
      <sheetName val="Environment "/>
      <sheetName val="Employer's impact"/>
      <sheetName val="Digital Banking "/>
      <sheetName val="Governance Bodies "/>
      <sheetName val="Remuneration Indexes "/>
      <sheetName val="Ethical Integrity"/>
      <sheetName val="Responsible information"/>
      <sheetName val="Key subsidiaries"/>
      <sheetName val="Reporting Principl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4745-DB3D-45DB-8EB1-E390F0A4BC54}">
  <sheetPr>
    <tabColor rgb="FF021342"/>
  </sheetPr>
  <dimension ref="A1:U29"/>
  <sheetViews>
    <sheetView showGridLines="0" tabSelected="1" workbookViewId="0">
      <selection activeCell="A2" sqref="A2:U29"/>
    </sheetView>
  </sheetViews>
  <sheetFormatPr defaultRowHeight="15" x14ac:dyDescent="0.25"/>
  <sheetData>
    <row r="1" spans="1:21" ht="87.95" customHeight="1" x14ac:dyDescent="0.25">
      <c r="A1" s="465"/>
      <c r="B1" s="465"/>
      <c r="C1" s="465"/>
      <c r="D1" s="465"/>
      <c r="E1" s="465"/>
      <c r="F1" s="465"/>
      <c r="G1" s="465"/>
      <c r="H1" s="465"/>
      <c r="I1" s="465"/>
      <c r="J1" s="465"/>
      <c r="K1" s="465"/>
      <c r="L1" s="465"/>
      <c r="M1" s="465"/>
      <c r="N1" s="465"/>
      <c r="O1" s="465"/>
      <c r="P1" s="465"/>
      <c r="Q1" s="465"/>
      <c r="R1" s="465"/>
      <c r="S1" s="465"/>
      <c r="T1" s="465"/>
      <c r="U1" s="465"/>
    </row>
    <row r="2" spans="1:21" x14ac:dyDescent="0.25">
      <c r="A2" s="466" t="s">
        <v>266</v>
      </c>
      <c r="B2" s="467"/>
      <c r="C2" s="467"/>
      <c r="D2" s="467"/>
      <c r="E2" s="467"/>
      <c r="F2" s="467"/>
      <c r="G2" s="467"/>
      <c r="H2" s="467"/>
      <c r="I2" s="467"/>
      <c r="J2" s="467"/>
      <c r="K2" s="467"/>
      <c r="L2" s="467"/>
      <c r="M2" s="467"/>
      <c r="N2" s="467"/>
      <c r="O2" s="467"/>
      <c r="P2" s="467"/>
      <c r="Q2" s="467"/>
      <c r="R2" s="467"/>
      <c r="S2" s="467"/>
      <c r="T2" s="467"/>
      <c r="U2" s="467"/>
    </row>
    <row r="3" spans="1:21" x14ac:dyDescent="0.25">
      <c r="A3" s="467"/>
      <c r="B3" s="467"/>
      <c r="C3" s="467"/>
      <c r="D3" s="467"/>
      <c r="E3" s="467"/>
      <c r="F3" s="467"/>
      <c r="G3" s="467"/>
      <c r="H3" s="467"/>
      <c r="I3" s="467"/>
      <c r="J3" s="467"/>
      <c r="K3" s="467"/>
      <c r="L3" s="467"/>
      <c r="M3" s="467"/>
      <c r="N3" s="467"/>
      <c r="O3" s="467"/>
      <c r="P3" s="467"/>
      <c r="Q3" s="467"/>
      <c r="R3" s="467"/>
      <c r="S3" s="467"/>
      <c r="T3" s="467"/>
      <c r="U3" s="467"/>
    </row>
    <row r="4" spans="1:21" x14ac:dyDescent="0.25">
      <c r="A4" s="467"/>
      <c r="B4" s="467"/>
      <c r="C4" s="467"/>
      <c r="D4" s="467"/>
      <c r="E4" s="467"/>
      <c r="F4" s="467"/>
      <c r="G4" s="467"/>
      <c r="H4" s="467"/>
      <c r="I4" s="467"/>
      <c r="J4" s="467"/>
      <c r="K4" s="467"/>
      <c r="L4" s="467"/>
      <c r="M4" s="467"/>
      <c r="N4" s="467"/>
      <c r="O4" s="467"/>
      <c r="P4" s="467"/>
      <c r="Q4" s="467"/>
      <c r="R4" s="467"/>
      <c r="S4" s="467"/>
      <c r="T4" s="467"/>
      <c r="U4" s="467"/>
    </row>
    <row r="5" spans="1:21" x14ac:dyDescent="0.25">
      <c r="A5" s="467"/>
      <c r="B5" s="467"/>
      <c r="C5" s="467"/>
      <c r="D5" s="467"/>
      <c r="E5" s="467"/>
      <c r="F5" s="467"/>
      <c r="G5" s="467"/>
      <c r="H5" s="467"/>
      <c r="I5" s="467"/>
      <c r="J5" s="467"/>
      <c r="K5" s="467"/>
      <c r="L5" s="467"/>
      <c r="M5" s="467"/>
      <c r="N5" s="467"/>
      <c r="O5" s="467"/>
      <c r="P5" s="467"/>
      <c r="Q5" s="467"/>
      <c r="R5" s="467"/>
      <c r="S5" s="467"/>
      <c r="T5" s="467"/>
      <c r="U5" s="467"/>
    </row>
    <row r="6" spans="1:21" x14ac:dyDescent="0.25">
      <c r="A6" s="467"/>
      <c r="B6" s="467"/>
      <c r="C6" s="467"/>
      <c r="D6" s="467"/>
      <c r="E6" s="467"/>
      <c r="F6" s="467"/>
      <c r="G6" s="467"/>
      <c r="H6" s="467"/>
      <c r="I6" s="467"/>
      <c r="J6" s="467"/>
      <c r="K6" s="467"/>
      <c r="L6" s="467"/>
      <c r="M6" s="467"/>
      <c r="N6" s="467"/>
      <c r="O6" s="467"/>
      <c r="P6" s="467"/>
      <c r="Q6" s="467"/>
      <c r="R6" s="467"/>
      <c r="S6" s="467"/>
      <c r="T6" s="467"/>
      <c r="U6" s="467"/>
    </row>
    <row r="7" spans="1:21" x14ac:dyDescent="0.25">
      <c r="A7" s="467"/>
      <c r="B7" s="467"/>
      <c r="C7" s="467"/>
      <c r="D7" s="467"/>
      <c r="E7" s="467"/>
      <c r="F7" s="467"/>
      <c r="G7" s="467"/>
      <c r="H7" s="467"/>
      <c r="I7" s="467"/>
      <c r="J7" s="467"/>
      <c r="K7" s="467"/>
      <c r="L7" s="467"/>
      <c r="M7" s="467"/>
      <c r="N7" s="467"/>
      <c r="O7" s="467"/>
      <c r="P7" s="467"/>
      <c r="Q7" s="467"/>
      <c r="R7" s="467"/>
      <c r="S7" s="467"/>
      <c r="T7" s="467"/>
      <c r="U7" s="467"/>
    </row>
    <row r="8" spans="1:21" x14ac:dyDescent="0.25">
      <c r="A8" s="467"/>
      <c r="B8" s="467"/>
      <c r="C8" s="467"/>
      <c r="D8" s="467"/>
      <c r="E8" s="467"/>
      <c r="F8" s="467"/>
      <c r="G8" s="467"/>
      <c r="H8" s="467"/>
      <c r="I8" s="467"/>
      <c r="J8" s="467"/>
      <c r="K8" s="467"/>
      <c r="L8" s="467"/>
      <c r="M8" s="467"/>
      <c r="N8" s="467"/>
      <c r="O8" s="467"/>
      <c r="P8" s="467"/>
      <c r="Q8" s="467"/>
      <c r="R8" s="467"/>
      <c r="S8" s="467"/>
      <c r="T8" s="467"/>
      <c r="U8" s="467"/>
    </row>
    <row r="9" spans="1:21" x14ac:dyDescent="0.25">
      <c r="A9" s="467"/>
      <c r="B9" s="467"/>
      <c r="C9" s="467"/>
      <c r="D9" s="467"/>
      <c r="E9" s="467"/>
      <c r="F9" s="467"/>
      <c r="G9" s="467"/>
      <c r="H9" s="467"/>
      <c r="I9" s="467"/>
      <c r="J9" s="467"/>
      <c r="K9" s="467"/>
      <c r="L9" s="467"/>
      <c r="M9" s="467"/>
      <c r="N9" s="467"/>
      <c r="O9" s="467"/>
      <c r="P9" s="467"/>
      <c r="Q9" s="467"/>
      <c r="R9" s="467"/>
      <c r="S9" s="467"/>
      <c r="T9" s="467"/>
      <c r="U9" s="467"/>
    </row>
    <row r="10" spans="1:21" x14ac:dyDescent="0.25">
      <c r="A10" s="467"/>
      <c r="B10" s="467"/>
      <c r="C10" s="467"/>
      <c r="D10" s="467"/>
      <c r="E10" s="467"/>
      <c r="F10" s="467"/>
      <c r="G10" s="467"/>
      <c r="H10" s="467"/>
      <c r="I10" s="467"/>
      <c r="J10" s="467"/>
      <c r="K10" s="467"/>
      <c r="L10" s="467"/>
      <c r="M10" s="467"/>
      <c r="N10" s="467"/>
      <c r="O10" s="467"/>
      <c r="P10" s="467"/>
      <c r="Q10" s="467"/>
      <c r="R10" s="467"/>
      <c r="S10" s="467"/>
      <c r="T10" s="467"/>
      <c r="U10" s="467"/>
    </row>
    <row r="11" spans="1:21" x14ac:dyDescent="0.25">
      <c r="A11" s="467"/>
      <c r="B11" s="467"/>
      <c r="C11" s="467"/>
      <c r="D11" s="467"/>
      <c r="E11" s="467"/>
      <c r="F11" s="467"/>
      <c r="G11" s="467"/>
      <c r="H11" s="467"/>
      <c r="I11" s="467"/>
      <c r="J11" s="467"/>
      <c r="K11" s="467"/>
      <c r="L11" s="467"/>
      <c r="M11" s="467"/>
      <c r="N11" s="467"/>
      <c r="O11" s="467"/>
      <c r="P11" s="467"/>
      <c r="Q11" s="467"/>
      <c r="R11" s="467"/>
      <c r="S11" s="467"/>
      <c r="T11" s="467"/>
      <c r="U11" s="467"/>
    </row>
    <row r="12" spans="1:21" x14ac:dyDescent="0.25">
      <c r="A12" s="467"/>
      <c r="B12" s="467"/>
      <c r="C12" s="467"/>
      <c r="D12" s="467"/>
      <c r="E12" s="467"/>
      <c r="F12" s="467"/>
      <c r="G12" s="467"/>
      <c r="H12" s="467"/>
      <c r="I12" s="467"/>
      <c r="J12" s="467"/>
      <c r="K12" s="467"/>
      <c r="L12" s="467"/>
      <c r="M12" s="467"/>
      <c r="N12" s="467"/>
      <c r="O12" s="467"/>
      <c r="P12" s="467"/>
      <c r="Q12" s="467"/>
      <c r="R12" s="467"/>
      <c r="S12" s="467"/>
      <c r="T12" s="467"/>
      <c r="U12" s="467"/>
    </row>
    <row r="13" spans="1:21" x14ac:dyDescent="0.25">
      <c r="A13" s="467"/>
      <c r="B13" s="467"/>
      <c r="C13" s="467"/>
      <c r="D13" s="467"/>
      <c r="E13" s="467"/>
      <c r="F13" s="467"/>
      <c r="G13" s="467"/>
      <c r="H13" s="467"/>
      <c r="I13" s="467"/>
      <c r="J13" s="467"/>
      <c r="K13" s="467"/>
      <c r="L13" s="467"/>
      <c r="M13" s="467"/>
      <c r="N13" s="467"/>
      <c r="O13" s="467"/>
      <c r="P13" s="467"/>
      <c r="Q13" s="467"/>
      <c r="R13" s="467"/>
      <c r="S13" s="467"/>
      <c r="T13" s="467"/>
      <c r="U13" s="467"/>
    </row>
    <row r="14" spans="1:21" x14ac:dyDescent="0.25">
      <c r="A14" s="467"/>
      <c r="B14" s="467"/>
      <c r="C14" s="467"/>
      <c r="D14" s="467"/>
      <c r="E14" s="467"/>
      <c r="F14" s="467"/>
      <c r="G14" s="467"/>
      <c r="H14" s="467"/>
      <c r="I14" s="467"/>
      <c r="J14" s="467"/>
      <c r="K14" s="467"/>
      <c r="L14" s="467"/>
      <c r="M14" s="467"/>
      <c r="N14" s="467"/>
      <c r="O14" s="467"/>
      <c r="P14" s="467"/>
      <c r="Q14" s="467"/>
      <c r="R14" s="467"/>
      <c r="S14" s="467"/>
      <c r="T14" s="467"/>
      <c r="U14" s="467"/>
    </row>
    <row r="15" spans="1:21" x14ac:dyDescent="0.25">
      <c r="A15" s="467"/>
      <c r="B15" s="467"/>
      <c r="C15" s="467"/>
      <c r="D15" s="467"/>
      <c r="E15" s="467"/>
      <c r="F15" s="467"/>
      <c r="G15" s="467"/>
      <c r="H15" s="467"/>
      <c r="I15" s="467"/>
      <c r="J15" s="467"/>
      <c r="K15" s="467"/>
      <c r="L15" s="467"/>
      <c r="M15" s="467"/>
      <c r="N15" s="467"/>
      <c r="O15" s="467"/>
      <c r="P15" s="467"/>
      <c r="Q15" s="467"/>
      <c r="R15" s="467"/>
      <c r="S15" s="467"/>
      <c r="T15" s="467"/>
      <c r="U15" s="467"/>
    </row>
    <row r="16" spans="1:21" x14ac:dyDescent="0.25">
      <c r="A16" s="467"/>
      <c r="B16" s="467"/>
      <c r="C16" s="467"/>
      <c r="D16" s="467"/>
      <c r="E16" s="467"/>
      <c r="F16" s="467"/>
      <c r="G16" s="467"/>
      <c r="H16" s="467"/>
      <c r="I16" s="467"/>
      <c r="J16" s="467"/>
      <c r="K16" s="467"/>
      <c r="L16" s="467"/>
      <c r="M16" s="467"/>
      <c r="N16" s="467"/>
      <c r="O16" s="467"/>
      <c r="P16" s="467"/>
      <c r="Q16" s="467"/>
      <c r="R16" s="467"/>
      <c r="S16" s="467"/>
      <c r="T16" s="467"/>
      <c r="U16" s="467"/>
    </row>
    <row r="17" spans="1:21" x14ac:dyDescent="0.25">
      <c r="A17" s="467"/>
      <c r="B17" s="467"/>
      <c r="C17" s="467"/>
      <c r="D17" s="467"/>
      <c r="E17" s="467"/>
      <c r="F17" s="467"/>
      <c r="G17" s="467"/>
      <c r="H17" s="467"/>
      <c r="I17" s="467"/>
      <c r="J17" s="467"/>
      <c r="K17" s="467"/>
      <c r="L17" s="467"/>
      <c r="M17" s="467"/>
      <c r="N17" s="467"/>
      <c r="O17" s="467"/>
      <c r="P17" s="467"/>
      <c r="Q17" s="467"/>
      <c r="R17" s="467"/>
      <c r="S17" s="467"/>
      <c r="T17" s="467"/>
      <c r="U17" s="467"/>
    </row>
    <row r="18" spans="1:21" x14ac:dyDescent="0.25">
      <c r="A18" s="467"/>
      <c r="B18" s="467"/>
      <c r="C18" s="467"/>
      <c r="D18" s="467"/>
      <c r="E18" s="467"/>
      <c r="F18" s="467"/>
      <c r="G18" s="467"/>
      <c r="H18" s="467"/>
      <c r="I18" s="467"/>
      <c r="J18" s="467"/>
      <c r="K18" s="467"/>
      <c r="L18" s="467"/>
      <c r="M18" s="467"/>
      <c r="N18" s="467"/>
      <c r="O18" s="467"/>
      <c r="P18" s="467"/>
      <c r="Q18" s="467"/>
      <c r="R18" s="467"/>
      <c r="S18" s="467"/>
      <c r="T18" s="467"/>
      <c r="U18" s="467"/>
    </row>
    <row r="19" spans="1:21" x14ac:dyDescent="0.25">
      <c r="A19" s="467"/>
      <c r="B19" s="467"/>
      <c r="C19" s="467"/>
      <c r="D19" s="467"/>
      <c r="E19" s="467"/>
      <c r="F19" s="467"/>
      <c r="G19" s="467"/>
      <c r="H19" s="467"/>
      <c r="I19" s="467"/>
      <c r="J19" s="467"/>
      <c r="K19" s="467"/>
      <c r="L19" s="467"/>
      <c r="M19" s="467"/>
      <c r="N19" s="467"/>
      <c r="O19" s="467"/>
      <c r="P19" s="467"/>
      <c r="Q19" s="467"/>
      <c r="R19" s="467"/>
      <c r="S19" s="467"/>
      <c r="T19" s="467"/>
      <c r="U19" s="467"/>
    </row>
    <row r="20" spans="1:21" x14ac:dyDescent="0.25">
      <c r="A20" s="467"/>
      <c r="B20" s="467"/>
      <c r="C20" s="467"/>
      <c r="D20" s="467"/>
      <c r="E20" s="467"/>
      <c r="F20" s="467"/>
      <c r="G20" s="467"/>
      <c r="H20" s="467"/>
      <c r="I20" s="467"/>
      <c r="J20" s="467"/>
      <c r="K20" s="467"/>
      <c r="L20" s="467"/>
      <c r="M20" s="467"/>
      <c r="N20" s="467"/>
      <c r="O20" s="467"/>
      <c r="P20" s="467"/>
      <c r="Q20" s="467"/>
      <c r="R20" s="467"/>
      <c r="S20" s="467"/>
      <c r="T20" s="467"/>
      <c r="U20" s="467"/>
    </row>
    <row r="21" spans="1:21" x14ac:dyDescent="0.25">
      <c r="A21" s="467"/>
      <c r="B21" s="467"/>
      <c r="C21" s="467"/>
      <c r="D21" s="467"/>
      <c r="E21" s="467"/>
      <c r="F21" s="467"/>
      <c r="G21" s="467"/>
      <c r="H21" s="467"/>
      <c r="I21" s="467"/>
      <c r="J21" s="467"/>
      <c r="K21" s="467"/>
      <c r="L21" s="467"/>
      <c r="M21" s="467"/>
      <c r="N21" s="467"/>
      <c r="O21" s="467"/>
      <c r="P21" s="467"/>
      <c r="Q21" s="467"/>
      <c r="R21" s="467"/>
      <c r="S21" s="467"/>
      <c r="T21" s="467"/>
      <c r="U21" s="467"/>
    </row>
    <row r="22" spans="1:21" x14ac:dyDescent="0.25">
      <c r="A22" s="467"/>
      <c r="B22" s="467"/>
      <c r="C22" s="467"/>
      <c r="D22" s="467"/>
      <c r="E22" s="467"/>
      <c r="F22" s="467"/>
      <c r="G22" s="467"/>
      <c r="H22" s="467"/>
      <c r="I22" s="467"/>
      <c r="J22" s="467"/>
      <c r="K22" s="467"/>
      <c r="L22" s="467"/>
      <c r="M22" s="467"/>
      <c r="N22" s="467"/>
      <c r="O22" s="467"/>
      <c r="P22" s="467"/>
      <c r="Q22" s="467"/>
      <c r="R22" s="467"/>
      <c r="S22" s="467"/>
      <c r="T22" s="467"/>
      <c r="U22" s="467"/>
    </row>
    <row r="23" spans="1:21" x14ac:dyDescent="0.25">
      <c r="A23" s="467"/>
      <c r="B23" s="467"/>
      <c r="C23" s="467"/>
      <c r="D23" s="467"/>
      <c r="E23" s="467"/>
      <c r="F23" s="467"/>
      <c r="G23" s="467"/>
      <c r="H23" s="467"/>
      <c r="I23" s="467"/>
      <c r="J23" s="467"/>
      <c r="K23" s="467"/>
      <c r="L23" s="467"/>
      <c r="M23" s="467"/>
      <c r="N23" s="467"/>
      <c r="O23" s="467"/>
      <c r="P23" s="467"/>
      <c r="Q23" s="467"/>
      <c r="R23" s="467"/>
      <c r="S23" s="467"/>
      <c r="T23" s="467"/>
      <c r="U23" s="467"/>
    </row>
    <row r="24" spans="1:21" x14ac:dyDescent="0.25">
      <c r="A24" s="467"/>
      <c r="B24" s="467"/>
      <c r="C24" s="467"/>
      <c r="D24" s="467"/>
      <c r="E24" s="467"/>
      <c r="F24" s="467"/>
      <c r="G24" s="467"/>
      <c r="H24" s="467"/>
      <c r="I24" s="467"/>
      <c r="J24" s="467"/>
      <c r="K24" s="467"/>
      <c r="L24" s="467"/>
      <c r="M24" s="467"/>
      <c r="N24" s="467"/>
      <c r="O24" s="467"/>
      <c r="P24" s="467"/>
      <c r="Q24" s="467"/>
      <c r="R24" s="467"/>
      <c r="S24" s="467"/>
      <c r="T24" s="467"/>
      <c r="U24" s="467"/>
    </row>
    <row r="25" spans="1:21" x14ac:dyDescent="0.25">
      <c r="A25" s="467"/>
      <c r="B25" s="467"/>
      <c r="C25" s="467"/>
      <c r="D25" s="467"/>
      <c r="E25" s="467"/>
      <c r="F25" s="467"/>
      <c r="G25" s="467"/>
      <c r="H25" s="467"/>
      <c r="I25" s="467"/>
      <c r="J25" s="467"/>
      <c r="K25" s="467"/>
      <c r="L25" s="467"/>
      <c r="M25" s="467"/>
      <c r="N25" s="467"/>
      <c r="O25" s="467"/>
      <c r="P25" s="467"/>
      <c r="Q25" s="467"/>
      <c r="R25" s="467"/>
      <c r="S25" s="467"/>
      <c r="T25" s="467"/>
      <c r="U25" s="467"/>
    </row>
    <row r="26" spans="1:21" x14ac:dyDescent="0.25">
      <c r="A26" s="467"/>
      <c r="B26" s="467"/>
      <c r="C26" s="467"/>
      <c r="D26" s="467"/>
      <c r="E26" s="467"/>
      <c r="F26" s="467"/>
      <c r="G26" s="467"/>
      <c r="H26" s="467"/>
      <c r="I26" s="467"/>
      <c r="J26" s="467"/>
      <c r="K26" s="467"/>
      <c r="L26" s="467"/>
      <c r="M26" s="467"/>
      <c r="N26" s="467"/>
      <c r="O26" s="467"/>
      <c r="P26" s="467"/>
      <c r="Q26" s="467"/>
      <c r="R26" s="467"/>
      <c r="S26" s="467"/>
      <c r="T26" s="467"/>
      <c r="U26" s="467"/>
    </row>
    <row r="27" spans="1:21" x14ac:dyDescent="0.25">
      <c r="A27" s="467"/>
      <c r="B27" s="467"/>
      <c r="C27" s="467"/>
      <c r="D27" s="467"/>
      <c r="E27" s="467"/>
      <c r="F27" s="467"/>
      <c r="G27" s="467"/>
      <c r="H27" s="467"/>
      <c r="I27" s="467"/>
      <c r="J27" s="467"/>
      <c r="K27" s="467"/>
      <c r="L27" s="467"/>
      <c r="M27" s="467"/>
      <c r="N27" s="467"/>
      <c r="O27" s="467"/>
      <c r="P27" s="467"/>
      <c r="Q27" s="467"/>
      <c r="R27" s="467"/>
      <c r="S27" s="467"/>
      <c r="T27" s="467"/>
      <c r="U27" s="467"/>
    </row>
    <row r="28" spans="1:21" x14ac:dyDescent="0.25">
      <c r="A28" s="467"/>
      <c r="B28" s="467"/>
      <c r="C28" s="467"/>
      <c r="D28" s="467"/>
      <c r="E28" s="467"/>
      <c r="F28" s="467"/>
      <c r="G28" s="467"/>
      <c r="H28" s="467"/>
      <c r="I28" s="467"/>
      <c r="J28" s="467"/>
      <c r="K28" s="467"/>
      <c r="L28" s="467"/>
      <c r="M28" s="467"/>
      <c r="N28" s="467"/>
      <c r="O28" s="467"/>
      <c r="P28" s="467"/>
      <c r="Q28" s="467"/>
      <c r="R28" s="467"/>
      <c r="S28" s="467"/>
      <c r="T28" s="467"/>
      <c r="U28" s="467"/>
    </row>
    <row r="29" spans="1:21" x14ac:dyDescent="0.25">
      <c r="A29" s="467"/>
      <c r="B29" s="467"/>
      <c r="C29" s="467"/>
      <c r="D29" s="467"/>
      <c r="E29" s="467"/>
      <c r="F29" s="467"/>
      <c r="G29" s="467"/>
      <c r="H29" s="467"/>
      <c r="I29" s="467"/>
      <c r="J29" s="467"/>
      <c r="K29" s="467"/>
      <c r="L29" s="467"/>
      <c r="M29" s="467"/>
      <c r="N29" s="467"/>
      <c r="O29" s="467"/>
      <c r="P29" s="467"/>
      <c r="Q29" s="467"/>
      <c r="R29" s="467"/>
      <c r="S29" s="467"/>
      <c r="T29" s="467"/>
      <c r="U29" s="467"/>
    </row>
  </sheetData>
  <sheetProtection algorithmName="SHA-512" hashValue="4M4u50eJrNhRRifN2PEhAdj9Ito4IrkpM5/rwJN8uhEHrp2nXxne8ySXy3g4pnQUPucjwbKEuI5X/Y9agsb0Fw==" saltValue="pTNZjju3sE0X5oYsyRRTXg==" spinCount="100000" sheet="1" objects="1" scenarios="1"/>
  <mergeCells count="2">
    <mergeCell ref="A1:U1"/>
    <mergeCell ref="A2:U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BFB64-2A84-4AD0-B754-684B5AA61659}">
  <dimension ref="A1:C11"/>
  <sheetViews>
    <sheetView zoomScaleNormal="100" workbookViewId="0">
      <selection activeCell="C7" sqref="C7"/>
    </sheetView>
  </sheetViews>
  <sheetFormatPr defaultColWidth="8.7109375" defaultRowHeight="15" x14ac:dyDescent="0.25"/>
  <cols>
    <col min="1" max="1" width="89.42578125" style="449" customWidth="1"/>
    <col min="2" max="2" width="23.7109375" style="449" customWidth="1"/>
    <col min="3" max="3" width="72.42578125" style="449" customWidth="1"/>
    <col min="4" max="16384" width="8.7109375" style="449"/>
  </cols>
  <sheetData>
    <row r="1" spans="1:3" ht="35.1" customHeight="1" thickBot="1" x14ac:dyDescent="0.3">
      <c r="A1" s="456" t="s">
        <v>440</v>
      </c>
      <c r="B1" s="457" t="s">
        <v>439</v>
      </c>
      <c r="C1" s="458" t="s">
        <v>438</v>
      </c>
    </row>
    <row r="2" spans="1:3" ht="35.1" customHeight="1" thickBot="1" x14ac:dyDescent="0.3">
      <c r="A2" s="459" t="s">
        <v>437</v>
      </c>
      <c r="B2" s="460" t="s">
        <v>436</v>
      </c>
      <c r="C2" s="461" t="s">
        <v>435</v>
      </c>
    </row>
    <row r="3" spans="1:3" ht="35.1" customHeight="1" thickBot="1" x14ac:dyDescent="0.3">
      <c r="A3" s="459" t="s">
        <v>434</v>
      </c>
      <c r="B3" s="460" t="s">
        <v>420</v>
      </c>
      <c r="C3" s="461" t="s">
        <v>419</v>
      </c>
    </row>
    <row r="4" spans="1:3" ht="35.1" customHeight="1" thickBot="1" x14ac:dyDescent="0.3">
      <c r="A4" s="459" t="s">
        <v>433</v>
      </c>
      <c r="B4" s="460" t="s">
        <v>420</v>
      </c>
      <c r="C4" s="461" t="s">
        <v>432</v>
      </c>
    </row>
    <row r="5" spans="1:3" ht="35.1" customHeight="1" thickBot="1" x14ac:dyDescent="0.3">
      <c r="A5" s="459" t="s">
        <v>431</v>
      </c>
      <c r="B5" s="460" t="s">
        <v>420</v>
      </c>
      <c r="C5" s="461" t="s">
        <v>430</v>
      </c>
    </row>
    <row r="6" spans="1:3" ht="35.1" customHeight="1" thickBot="1" x14ac:dyDescent="0.3">
      <c r="A6" s="459" t="s">
        <v>429</v>
      </c>
      <c r="B6" s="460" t="s">
        <v>420</v>
      </c>
      <c r="C6" s="461" t="s">
        <v>428</v>
      </c>
    </row>
    <row r="7" spans="1:3" ht="35.1" customHeight="1" thickBot="1" x14ac:dyDescent="0.3">
      <c r="A7" s="459" t="s">
        <v>427</v>
      </c>
      <c r="B7" s="460" t="s">
        <v>420</v>
      </c>
      <c r="C7" s="461" t="s">
        <v>426</v>
      </c>
    </row>
    <row r="8" spans="1:3" ht="35.1" customHeight="1" thickBot="1" x14ac:dyDescent="0.3">
      <c r="A8" s="459" t="s">
        <v>425</v>
      </c>
      <c r="B8" s="460" t="s">
        <v>420</v>
      </c>
      <c r="C8" s="461" t="s">
        <v>424</v>
      </c>
    </row>
    <row r="9" spans="1:3" ht="35.1" customHeight="1" thickBot="1" x14ac:dyDescent="0.3">
      <c r="A9" s="459" t="s">
        <v>423</v>
      </c>
      <c r="B9" s="460" t="s">
        <v>420</v>
      </c>
      <c r="C9" s="461" t="s">
        <v>419</v>
      </c>
    </row>
    <row r="10" spans="1:3" ht="35.1" customHeight="1" thickBot="1" x14ac:dyDescent="0.3">
      <c r="A10" s="459" t="s">
        <v>422</v>
      </c>
      <c r="B10" s="460" t="s">
        <v>420</v>
      </c>
      <c r="C10" s="461" t="s">
        <v>419</v>
      </c>
    </row>
    <row r="11" spans="1:3" ht="35.1" customHeight="1" thickBot="1" x14ac:dyDescent="0.3">
      <c r="A11" s="462" t="s">
        <v>421</v>
      </c>
      <c r="B11" s="463" t="s">
        <v>420</v>
      </c>
      <c r="C11" s="464" t="s">
        <v>419</v>
      </c>
    </row>
  </sheetData>
  <sheetProtection algorithmName="SHA-512" hashValue="Lbwhl7yQUHY2PwHC7IsoozlakXIomOXY8M8WPCRw0lnKyEWMvr/z9kDoxQJXDDfgo/eyXiCucUIzOt5gIXJSCA==" saltValue="SsPdSQj7bo1yyE9I8W/h5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2445-C271-4DAB-95F0-8E123B742974}">
  <dimension ref="A2:I154"/>
  <sheetViews>
    <sheetView showGridLines="0" topLeftCell="A57" zoomScale="120" zoomScaleNormal="120" workbookViewId="0">
      <selection activeCell="J24" sqref="J24"/>
    </sheetView>
  </sheetViews>
  <sheetFormatPr defaultColWidth="9.140625" defaultRowHeight="15" x14ac:dyDescent="0.25"/>
  <cols>
    <col min="1" max="1" width="9.140625" style="61"/>
    <col min="2" max="7" width="10.42578125" style="61" customWidth="1"/>
    <col min="8" max="16384" width="9.140625" style="61"/>
  </cols>
  <sheetData>
    <row r="2" spans="1:8" x14ac:dyDescent="0.25">
      <c r="A2" s="60" t="s">
        <v>40</v>
      </c>
    </row>
    <row r="3" spans="1:8" ht="22.5" customHeight="1" x14ac:dyDescent="0.25">
      <c r="A3" s="661" t="s">
        <v>261</v>
      </c>
      <c r="B3" s="662"/>
      <c r="C3" s="662"/>
      <c r="D3" s="662"/>
      <c r="E3" s="662"/>
      <c r="F3" s="662"/>
      <c r="G3" s="662"/>
      <c r="H3" s="662"/>
    </row>
    <row r="4" spans="1:8" ht="34.5" customHeight="1" x14ac:dyDescent="0.25">
      <c r="A4" s="661" t="s">
        <v>263</v>
      </c>
      <c r="B4" s="662"/>
      <c r="C4" s="662"/>
      <c r="D4" s="662"/>
      <c r="E4" s="662"/>
      <c r="F4" s="662"/>
      <c r="G4" s="662"/>
      <c r="H4" s="662"/>
    </row>
    <row r="5" spans="1:8" ht="30" customHeight="1" x14ac:dyDescent="0.25">
      <c r="A5" s="661" t="s">
        <v>262</v>
      </c>
      <c r="B5" s="662"/>
      <c r="C5" s="662"/>
      <c r="D5" s="662"/>
      <c r="E5" s="662"/>
      <c r="F5" s="662"/>
      <c r="G5" s="662"/>
      <c r="H5" s="662"/>
    </row>
    <row r="6" spans="1:8" ht="30" customHeight="1" x14ac:dyDescent="0.25">
      <c r="A6" s="175"/>
      <c r="B6" s="174"/>
      <c r="C6" s="174"/>
      <c r="D6" s="174"/>
      <c r="E6" s="174"/>
      <c r="F6" s="174"/>
      <c r="G6" s="174"/>
      <c r="H6" s="174"/>
    </row>
    <row r="7" spans="1:8" x14ac:dyDescent="0.25">
      <c r="A7" s="62"/>
    </row>
    <row r="8" spans="1:8" x14ac:dyDescent="0.25">
      <c r="A8" s="60" t="s">
        <v>22</v>
      </c>
    </row>
    <row r="9" spans="1:8" x14ac:dyDescent="0.25">
      <c r="A9" s="451" t="s">
        <v>453</v>
      </c>
    </row>
    <row r="10" spans="1:8" x14ac:dyDescent="0.25">
      <c r="A10" s="451" t="s">
        <v>454</v>
      </c>
    </row>
    <row r="11" spans="1:8" x14ac:dyDescent="0.25">
      <c r="A11" s="451" t="s">
        <v>455</v>
      </c>
    </row>
    <row r="12" spans="1:8" x14ac:dyDescent="0.25">
      <c r="A12" s="62"/>
    </row>
    <row r="13" spans="1:8" x14ac:dyDescent="0.25">
      <c r="A13" s="62"/>
    </row>
    <row r="14" spans="1:8" x14ac:dyDescent="0.25">
      <c r="A14" s="60" t="s">
        <v>41</v>
      </c>
    </row>
    <row r="15" spans="1:8" x14ac:dyDescent="0.25">
      <c r="A15" s="62" t="s">
        <v>42</v>
      </c>
    </row>
    <row r="16" spans="1:8" x14ac:dyDescent="0.25">
      <c r="A16" s="62"/>
    </row>
    <row r="17" spans="1:7" x14ac:dyDescent="0.25">
      <c r="A17" s="62"/>
    </row>
    <row r="18" spans="1:7" x14ac:dyDescent="0.25">
      <c r="A18" s="60" t="s">
        <v>43</v>
      </c>
    </row>
    <row r="19" spans="1:7" x14ac:dyDescent="0.25">
      <c r="A19" s="62" t="s">
        <v>44</v>
      </c>
    </row>
    <row r="21" spans="1:7" x14ac:dyDescent="0.25">
      <c r="A21" s="62" t="s">
        <v>45</v>
      </c>
    </row>
    <row r="23" spans="1:7" x14ac:dyDescent="0.25">
      <c r="A23" s="663" t="s">
        <v>46</v>
      </c>
      <c r="B23" s="63" t="s">
        <v>47</v>
      </c>
      <c r="C23" s="64"/>
      <c r="D23" s="64"/>
      <c r="E23" s="64"/>
      <c r="F23" s="64"/>
      <c r="G23" s="65"/>
    </row>
    <row r="24" spans="1:7" x14ac:dyDescent="0.25">
      <c r="A24" s="663"/>
      <c r="B24" s="66" t="s">
        <v>48</v>
      </c>
      <c r="C24" s="65"/>
      <c r="D24" s="65"/>
      <c r="E24" s="65"/>
      <c r="F24" s="65"/>
      <c r="G24" s="65"/>
    </row>
    <row r="26" spans="1:7" x14ac:dyDescent="0.25">
      <c r="A26" s="663" t="s">
        <v>49</v>
      </c>
      <c r="B26" s="63" t="s">
        <v>50</v>
      </c>
      <c r="C26" s="64"/>
      <c r="D26" s="64"/>
      <c r="E26" s="64"/>
      <c r="F26" s="64"/>
    </row>
    <row r="27" spans="1:7" x14ac:dyDescent="0.25">
      <c r="A27" s="663"/>
      <c r="B27" s="66" t="s">
        <v>51</v>
      </c>
      <c r="C27" s="65"/>
      <c r="D27" s="65"/>
      <c r="E27" s="65"/>
      <c r="F27" s="65"/>
    </row>
    <row r="29" spans="1:7" x14ac:dyDescent="0.25">
      <c r="A29" s="663" t="s">
        <v>52</v>
      </c>
      <c r="B29" s="67" t="s">
        <v>53</v>
      </c>
      <c r="C29" s="664" t="s">
        <v>54</v>
      </c>
      <c r="D29" s="65"/>
      <c r="E29" s="65"/>
      <c r="F29" s="65"/>
    </row>
    <row r="30" spans="1:7" x14ac:dyDescent="0.25">
      <c r="A30" s="663"/>
      <c r="B30" s="68">
        <v>-1</v>
      </c>
      <c r="C30" s="664"/>
      <c r="D30" s="65"/>
      <c r="E30" s="65"/>
      <c r="F30" s="65"/>
    </row>
    <row r="31" spans="1:7" x14ac:dyDescent="0.25">
      <c r="A31" s="172"/>
      <c r="B31" s="68"/>
      <c r="C31" s="173"/>
      <c r="D31" s="65"/>
      <c r="E31" s="65"/>
      <c r="F31" s="65"/>
    </row>
    <row r="33" spans="1:7" x14ac:dyDescent="0.25">
      <c r="A33" s="60" t="s">
        <v>55</v>
      </c>
    </row>
    <row r="34" spans="1:7" x14ac:dyDescent="0.25">
      <c r="A34" s="62" t="s">
        <v>44</v>
      </c>
    </row>
    <row r="36" spans="1:7" x14ac:dyDescent="0.25">
      <c r="A36" s="62" t="s">
        <v>56</v>
      </c>
    </row>
    <row r="38" spans="1:7" x14ac:dyDescent="0.25">
      <c r="A38" s="172" t="s">
        <v>46</v>
      </c>
      <c r="B38" s="66" t="s">
        <v>57</v>
      </c>
      <c r="C38" s="65"/>
      <c r="D38" s="65"/>
      <c r="E38" s="65"/>
      <c r="F38" s="65"/>
      <c r="G38" s="65"/>
    </row>
    <row r="40" spans="1:7" x14ac:dyDescent="0.25">
      <c r="A40" s="172" t="s">
        <v>49</v>
      </c>
      <c r="B40" s="66" t="s">
        <v>58</v>
      </c>
      <c r="C40" s="65"/>
      <c r="D40" s="65"/>
      <c r="E40" s="65"/>
      <c r="F40" s="65"/>
    </row>
    <row r="42" spans="1:7" x14ac:dyDescent="0.25">
      <c r="A42" s="663" t="s">
        <v>52</v>
      </c>
      <c r="B42" s="67" t="s">
        <v>53</v>
      </c>
      <c r="C42" s="664" t="s">
        <v>54</v>
      </c>
      <c r="D42" s="65"/>
      <c r="E42" s="65"/>
      <c r="F42" s="65"/>
    </row>
    <row r="43" spans="1:7" x14ac:dyDescent="0.25">
      <c r="A43" s="663"/>
      <c r="B43" s="68">
        <v>-1</v>
      </c>
      <c r="C43" s="664"/>
      <c r="D43" s="65"/>
      <c r="E43" s="65"/>
      <c r="F43" s="65"/>
    </row>
    <row r="44" spans="1:7" x14ac:dyDescent="0.25">
      <c r="A44" s="62" t="s">
        <v>56</v>
      </c>
    </row>
    <row r="45" spans="1:7" x14ac:dyDescent="0.25">
      <c r="A45" s="62"/>
    </row>
    <row r="47" spans="1:7" x14ac:dyDescent="0.25">
      <c r="A47" s="60" t="s">
        <v>59</v>
      </c>
    </row>
    <row r="48" spans="1:7" x14ac:dyDescent="0.25">
      <c r="A48" s="62" t="s">
        <v>60</v>
      </c>
    </row>
    <row r="51" spans="1:6" x14ac:dyDescent="0.25">
      <c r="A51" s="60" t="s">
        <v>61</v>
      </c>
    </row>
    <row r="52" spans="1:6" x14ac:dyDescent="0.25">
      <c r="A52" s="62" t="s">
        <v>62</v>
      </c>
    </row>
    <row r="53" spans="1:6" x14ac:dyDescent="0.25">
      <c r="A53" s="62" t="s">
        <v>45</v>
      </c>
    </row>
    <row r="55" spans="1:6" x14ac:dyDescent="0.25">
      <c r="A55" s="663" t="s">
        <v>63</v>
      </c>
      <c r="B55" s="72" t="s">
        <v>64</v>
      </c>
      <c r="C55" s="73"/>
      <c r="D55" s="73"/>
      <c r="E55" s="73"/>
      <c r="F55" s="73"/>
    </row>
    <row r="56" spans="1:6" x14ac:dyDescent="0.25">
      <c r="A56" s="663"/>
      <c r="B56" s="66" t="s">
        <v>48</v>
      </c>
      <c r="C56" s="65"/>
      <c r="D56" s="65"/>
      <c r="E56" s="65"/>
      <c r="F56" s="65"/>
    </row>
    <row r="58" spans="1:6" x14ac:dyDescent="0.25">
      <c r="A58" s="663" t="s">
        <v>65</v>
      </c>
      <c r="B58" s="72" t="s">
        <v>66</v>
      </c>
      <c r="C58" s="73"/>
      <c r="D58" s="73"/>
      <c r="E58" s="73"/>
      <c r="F58" s="73"/>
    </row>
    <row r="59" spans="1:6" x14ac:dyDescent="0.25">
      <c r="A59" s="663"/>
      <c r="B59" s="66" t="s">
        <v>51</v>
      </c>
      <c r="C59" s="65"/>
      <c r="D59" s="65"/>
      <c r="E59" s="65"/>
      <c r="F59" s="65"/>
    </row>
    <row r="61" spans="1:6" x14ac:dyDescent="0.25">
      <c r="A61" s="663" t="s">
        <v>52</v>
      </c>
      <c r="B61" s="74" t="s">
        <v>53</v>
      </c>
      <c r="C61" s="664" t="s">
        <v>54</v>
      </c>
      <c r="D61" s="65"/>
      <c r="E61" s="65"/>
      <c r="F61" s="65"/>
    </row>
    <row r="62" spans="1:6" x14ac:dyDescent="0.25">
      <c r="A62" s="663"/>
      <c r="B62" s="68">
        <v>-1</v>
      </c>
      <c r="C62" s="664"/>
      <c r="D62" s="65"/>
      <c r="E62" s="65"/>
      <c r="F62" s="65"/>
    </row>
    <row r="63" spans="1:6" x14ac:dyDescent="0.25">
      <c r="A63" s="172"/>
      <c r="B63" s="68"/>
      <c r="C63" s="173"/>
      <c r="D63" s="65"/>
      <c r="E63" s="65"/>
      <c r="F63" s="65"/>
    </row>
    <row r="65" spans="1:6" x14ac:dyDescent="0.25">
      <c r="A65" s="60" t="s">
        <v>67</v>
      </c>
    </row>
    <row r="66" spans="1:6" x14ac:dyDescent="0.25">
      <c r="A66" s="62" t="s">
        <v>62</v>
      </c>
    </row>
    <row r="67" spans="1:6" x14ac:dyDescent="0.25">
      <c r="A67" s="62" t="s">
        <v>56</v>
      </c>
    </row>
    <row r="69" spans="1:6" x14ac:dyDescent="0.25">
      <c r="A69" s="62" t="s">
        <v>63</v>
      </c>
      <c r="B69" s="66" t="s">
        <v>68</v>
      </c>
      <c r="C69" s="65"/>
      <c r="D69" s="65"/>
      <c r="E69" s="65"/>
      <c r="F69" s="65"/>
    </row>
    <row r="71" spans="1:6" x14ac:dyDescent="0.25">
      <c r="A71" s="62" t="s">
        <v>65</v>
      </c>
      <c r="B71" s="66" t="s">
        <v>69</v>
      </c>
      <c r="C71" s="65"/>
      <c r="D71" s="65"/>
      <c r="E71" s="65"/>
      <c r="F71" s="65"/>
    </row>
    <row r="73" spans="1:6" x14ac:dyDescent="0.25">
      <c r="A73" s="663" t="s">
        <v>52</v>
      </c>
      <c r="B73" s="74" t="s">
        <v>53</v>
      </c>
      <c r="C73" s="664" t="s">
        <v>54</v>
      </c>
      <c r="D73" s="65"/>
      <c r="E73" s="65"/>
      <c r="F73" s="65"/>
    </row>
    <row r="74" spans="1:6" x14ac:dyDescent="0.25">
      <c r="A74" s="663"/>
      <c r="B74" s="68">
        <v>-1</v>
      </c>
      <c r="C74" s="664"/>
      <c r="D74" s="65"/>
      <c r="E74" s="65"/>
      <c r="F74" s="65"/>
    </row>
    <row r="75" spans="1:6" x14ac:dyDescent="0.25">
      <c r="A75" s="62"/>
    </row>
    <row r="77" spans="1:6" x14ac:dyDescent="0.25">
      <c r="A77" s="60" t="s">
        <v>70</v>
      </c>
    </row>
    <row r="78" spans="1:6" x14ac:dyDescent="0.25">
      <c r="A78" s="62" t="s">
        <v>44</v>
      </c>
    </row>
    <row r="80" spans="1:6" x14ac:dyDescent="0.25">
      <c r="A80" s="62" t="s">
        <v>45</v>
      </c>
    </row>
    <row r="82" spans="1:6" x14ac:dyDescent="0.25">
      <c r="A82" s="663" t="s">
        <v>63</v>
      </c>
      <c r="B82" s="63" t="s">
        <v>71</v>
      </c>
      <c r="C82" s="64"/>
      <c r="D82" s="64"/>
      <c r="E82" s="64"/>
      <c r="F82" s="64"/>
    </row>
    <row r="83" spans="1:6" x14ac:dyDescent="0.25">
      <c r="A83" s="663"/>
      <c r="B83" s="66" t="s">
        <v>48</v>
      </c>
      <c r="C83" s="65"/>
      <c r="D83" s="65"/>
      <c r="E83" s="65"/>
      <c r="F83" s="65"/>
    </row>
    <row r="85" spans="1:6" x14ac:dyDescent="0.25">
      <c r="A85" s="663" t="s">
        <v>65</v>
      </c>
      <c r="B85" s="72" t="s">
        <v>72</v>
      </c>
      <c r="C85" s="73"/>
      <c r="D85" s="73"/>
      <c r="E85" s="73"/>
      <c r="F85" s="73"/>
    </row>
    <row r="86" spans="1:6" x14ac:dyDescent="0.25">
      <c r="A86" s="663"/>
      <c r="B86" s="66" t="s">
        <v>51</v>
      </c>
      <c r="C86" s="65"/>
      <c r="D86" s="65"/>
      <c r="E86" s="65"/>
      <c r="F86" s="65"/>
    </row>
    <row r="88" spans="1:6" x14ac:dyDescent="0.25">
      <c r="A88" s="663" t="s">
        <v>52</v>
      </c>
      <c r="B88" s="74" t="s">
        <v>53</v>
      </c>
      <c r="C88" s="664" t="s">
        <v>54</v>
      </c>
      <c r="D88" s="65"/>
      <c r="E88" s="65"/>
      <c r="F88" s="65"/>
    </row>
    <row r="89" spans="1:6" x14ac:dyDescent="0.25">
      <c r="A89" s="663"/>
      <c r="B89" s="68">
        <v>-1</v>
      </c>
      <c r="C89" s="664"/>
      <c r="D89" s="65"/>
      <c r="E89" s="65"/>
      <c r="F89" s="65"/>
    </row>
    <row r="91" spans="1:6" x14ac:dyDescent="0.25">
      <c r="A91" s="60" t="s">
        <v>73</v>
      </c>
    </row>
    <row r="92" spans="1:6" x14ac:dyDescent="0.25">
      <c r="A92" s="62" t="s">
        <v>44</v>
      </c>
    </row>
    <row r="94" spans="1:6" x14ac:dyDescent="0.25">
      <c r="A94" s="62" t="s">
        <v>56</v>
      </c>
    </row>
    <row r="96" spans="1:6" x14ac:dyDescent="0.25">
      <c r="A96" s="172" t="s">
        <v>63</v>
      </c>
      <c r="B96" s="66" t="s">
        <v>71</v>
      </c>
      <c r="C96" s="65"/>
      <c r="D96" s="65"/>
      <c r="E96" s="65"/>
      <c r="F96" s="65"/>
    </row>
    <row r="97" spans="1:8" x14ac:dyDescent="0.25">
      <c r="A97" s="69"/>
    </row>
    <row r="98" spans="1:8" x14ac:dyDescent="0.25">
      <c r="A98" s="172" t="s">
        <v>65</v>
      </c>
      <c r="B98" s="66" t="s">
        <v>72</v>
      </c>
      <c r="C98" s="65"/>
      <c r="D98" s="65"/>
      <c r="E98" s="65"/>
      <c r="F98" s="65"/>
    </row>
    <row r="100" spans="1:8" x14ac:dyDescent="0.25">
      <c r="A100" s="663" t="s">
        <v>52</v>
      </c>
      <c r="B100" s="74" t="s">
        <v>53</v>
      </c>
      <c r="C100" s="664" t="s">
        <v>54</v>
      </c>
      <c r="D100" s="65"/>
      <c r="E100" s="65"/>
      <c r="F100" s="65"/>
    </row>
    <row r="101" spans="1:8" x14ac:dyDescent="0.25">
      <c r="A101" s="663"/>
      <c r="B101" s="68">
        <v>-1</v>
      </c>
      <c r="C101" s="664"/>
      <c r="D101" s="65"/>
      <c r="E101" s="65"/>
      <c r="F101" s="65"/>
    </row>
    <row r="102" spans="1:8" x14ac:dyDescent="0.25">
      <c r="A102" s="62"/>
    </row>
    <row r="104" spans="1:8" x14ac:dyDescent="0.25">
      <c r="A104" s="60" t="s">
        <v>74</v>
      </c>
    </row>
    <row r="105" spans="1:8" ht="41.45" customHeight="1" x14ac:dyDescent="0.25">
      <c r="A105" s="662" t="s">
        <v>75</v>
      </c>
      <c r="B105" s="662"/>
      <c r="C105" s="662"/>
      <c r="D105" s="662"/>
      <c r="E105" s="662"/>
      <c r="F105" s="662"/>
      <c r="G105" s="662"/>
      <c r="H105" s="662"/>
    </row>
    <row r="106" spans="1:8" x14ac:dyDescent="0.25">
      <c r="A106" s="174"/>
      <c r="B106" s="174"/>
      <c r="C106" s="174"/>
      <c r="D106" s="174"/>
      <c r="E106" s="174"/>
      <c r="F106" s="174"/>
      <c r="G106" s="174"/>
      <c r="H106" s="174"/>
    </row>
    <row r="108" spans="1:8" x14ac:dyDescent="0.25">
      <c r="A108" s="60" t="s">
        <v>76</v>
      </c>
    </row>
    <row r="109" spans="1:8" ht="36" customHeight="1" x14ac:dyDescent="0.25">
      <c r="A109" s="662" t="s">
        <v>77</v>
      </c>
      <c r="B109" s="662"/>
      <c r="C109" s="662"/>
      <c r="D109" s="662"/>
      <c r="E109" s="662"/>
      <c r="F109" s="662"/>
      <c r="G109" s="662"/>
      <c r="H109" s="662"/>
    </row>
    <row r="110" spans="1:8" x14ac:dyDescent="0.25">
      <c r="A110" s="174"/>
      <c r="B110" s="174"/>
      <c r="C110" s="174"/>
      <c r="D110" s="174"/>
      <c r="E110" s="174"/>
      <c r="F110" s="174"/>
      <c r="G110" s="174"/>
      <c r="H110" s="174"/>
    </row>
    <row r="112" spans="1:8" x14ac:dyDescent="0.25">
      <c r="A112" s="60" t="s">
        <v>78</v>
      </c>
    </row>
    <row r="113" spans="1:9" ht="33.950000000000003" customHeight="1" x14ac:dyDescent="0.25">
      <c r="A113" s="662" t="s">
        <v>79</v>
      </c>
      <c r="B113" s="662"/>
      <c r="C113" s="662"/>
      <c r="D113" s="662"/>
      <c r="E113" s="662"/>
      <c r="F113" s="662"/>
      <c r="G113" s="662"/>
      <c r="H113" s="662"/>
    </row>
    <row r="114" spans="1:9" x14ac:dyDescent="0.25">
      <c r="A114" s="174"/>
      <c r="B114" s="174"/>
      <c r="C114" s="174"/>
      <c r="D114" s="174"/>
      <c r="E114" s="174"/>
      <c r="F114" s="174"/>
      <c r="G114" s="174"/>
      <c r="H114" s="174"/>
    </row>
    <row r="116" spans="1:9" x14ac:dyDescent="0.25">
      <c r="A116" s="60" t="s">
        <v>80</v>
      </c>
    </row>
    <row r="117" spans="1:9" ht="33.950000000000003" customHeight="1" x14ac:dyDescent="0.25">
      <c r="A117" s="662" t="s">
        <v>81</v>
      </c>
      <c r="B117" s="662"/>
      <c r="C117" s="662"/>
      <c r="D117" s="662"/>
      <c r="E117" s="662"/>
      <c r="F117" s="662"/>
      <c r="G117" s="662"/>
      <c r="H117" s="662"/>
    </row>
    <row r="118" spans="1:9" x14ac:dyDescent="0.25">
      <c r="A118" s="174"/>
      <c r="B118" s="174"/>
      <c r="C118" s="174"/>
      <c r="D118" s="174"/>
      <c r="E118" s="174"/>
      <c r="F118" s="174"/>
      <c r="G118" s="174"/>
      <c r="H118" s="174"/>
    </row>
    <row r="120" spans="1:9" x14ac:dyDescent="0.25">
      <c r="A120" s="60" t="s">
        <v>82</v>
      </c>
    </row>
    <row r="121" spans="1:9" ht="39" customHeight="1" x14ac:dyDescent="0.25">
      <c r="A121" s="662" t="s">
        <v>83</v>
      </c>
      <c r="B121" s="662"/>
      <c r="C121" s="662"/>
      <c r="D121" s="662"/>
      <c r="E121" s="662"/>
      <c r="F121" s="662"/>
      <c r="G121" s="662"/>
      <c r="H121" s="662"/>
    </row>
    <row r="122" spans="1:9" x14ac:dyDescent="0.25">
      <c r="A122" s="174"/>
      <c r="B122" s="174"/>
      <c r="C122" s="174"/>
      <c r="D122" s="174"/>
      <c r="E122" s="174"/>
      <c r="F122" s="174"/>
      <c r="G122" s="174"/>
      <c r="H122" s="174"/>
    </row>
    <row r="123" spans="1:9" x14ac:dyDescent="0.25">
      <c r="A123" s="62"/>
    </row>
    <row r="124" spans="1:9" x14ac:dyDescent="0.25">
      <c r="A124" s="60" t="s">
        <v>31</v>
      </c>
    </row>
    <row r="125" spans="1:9" ht="37.700000000000003" customHeight="1" x14ac:dyDescent="0.25">
      <c r="A125" s="662" t="s">
        <v>84</v>
      </c>
      <c r="B125" s="662"/>
      <c r="C125" s="662"/>
      <c r="D125" s="662"/>
      <c r="E125" s="662"/>
      <c r="F125" s="662"/>
      <c r="G125" s="662"/>
      <c r="H125" s="662"/>
      <c r="I125" s="665"/>
    </row>
    <row r="126" spans="1:9" ht="10.5" customHeight="1" x14ac:dyDescent="0.25">
      <c r="A126" s="662"/>
      <c r="B126" s="662"/>
      <c r="C126" s="662"/>
      <c r="D126" s="662"/>
      <c r="E126" s="662"/>
      <c r="F126" s="662"/>
      <c r="G126" s="662"/>
      <c r="H126" s="662"/>
      <c r="I126" s="665"/>
    </row>
    <row r="127" spans="1:9" x14ac:dyDescent="0.25">
      <c r="A127" s="662" t="s">
        <v>85</v>
      </c>
      <c r="B127" s="662"/>
      <c r="C127" s="662"/>
      <c r="D127" s="662"/>
      <c r="E127" s="662"/>
      <c r="F127" s="662"/>
      <c r="G127" s="662"/>
      <c r="H127" s="662"/>
      <c r="I127" s="665"/>
    </row>
    <row r="128" spans="1:9" x14ac:dyDescent="0.25">
      <c r="A128" s="174"/>
      <c r="B128" s="174"/>
      <c r="C128" s="174"/>
      <c r="D128" s="174"/>
      <c r="E128" s="174"/>
      <c r="F128" s="174"/>
      <c r="G128" s="174"/>
      <c r="H128" s="174"/>
    </row>
    <row r="129" spans="1:9" ht="11.25" customHeight="1" x14ac:dyDescent="0.25">
      <c r="A129" s="62"/>
    </row>
    <row r="130" spans="1:9" x14ac:dyDescent="0.25">
      <c r="A130" s="60" t="s">
        <v>30</v>
      </c>
    </row>
    <row r="131" spans="1:9" ht="24" customHeight="1" x14ac:dyDescent="0.25">
      <c r="A131" s="662" t="s">
        <v>86</v>
      </c>
      <c r="B131" s="662"/>
      <c r="C131" s="662"/>
      <c r="D131" s="662"/>
      <c r="E131" s="662"/>
      <c r="F131" s="662"/>
      <c r="G131" s="662"/>
      <c r="H131" s="662"/>
      <c r="I131" s="665"/>
    </row>
    <row r="132" spans="1:9" ht="12.75" customHeight="1" x14ac:dyDescent="0.25">
      <c r="A132" s="662"/>
      <c r="B132" s="662"/>
      <c r="C132" s="662"/>
      <c r="D132" s="662"/>
      <c r="E132" s="662"/>
      <c r="F132" s="662"/>
      <c r="G132" s="662"/>
      <c r="H132" s="662"/>
      <c r="I132" s="665"/>
    </row>
    <row r="133" spans="1:9" x14ac:dyDescent="0.25">
      <c r="A133" s="662" t="s">
        <v>87</v>
      </c>
      <c r="B133" s="662"/>
      <c r="C133" s="662"/>
      <c r="D133" s="662"/>
      <c r="E133" s="662"/>
      <c r="F133" s="662"/>
      <c r="G133" s="662"/>
      <c r="H133" s="662"/>
      <c r="I133" s="665"/>
    </row>
    <row r="134" spans="1:9" x14ac:dyDescent="0.25">
      <c r="A134" s="62"/>
    </row>
    <row r="135" spans="1:9" ht="33" customHeight="1" x14ac:dyDescent="0.25">
      <c r="A135" s="60" t="s">
        <v>29</v>
      </c>
    </row>
    <row r="136" spans="1:9" ht="24" customHeight="1" x14ac:dyDescent="0.25">
      <c r="A136" s="662" t="s">
        <v>88</v>
      </c>
      <c r="B136" s="662"/>
      <c r="C136" s="662"/>
      <c r="D136" s="662"/>
      <c r="E136" s="662"/>
      <c r="F136" s="662"/>
      <c r="G136" s="662"/>
      <c r="H136" s="662"/>
    </row>
    <row r="137" spans="1:9" x14ac:dyDescent="0.25">
      <c r="A137" s="62"/>
    </row>
    <row r="138" spans="1:9" x14ac:dyDescent="0.25">
      <c r="A138" s="60" t="s">
        <v>28</v>
      </c>
    </row>
    <row r="139" spans="1:9" ht="24" customHeight="1" x14ac:dyDescent="0.25">
      <c r="A139" s="662" t="s">
        <v>89</v>
      </c>
      <c r="B139" s="662"/>
      <c r="C139" s="662"/>
      <c r="D139" s="662"/>
      <c r="E139" s="662"/>
      <c r="F139" s="662"/>
      <c r="G139" s="662"/>
      <c r="H139" s="662"/>
    </row>
    <row r="140" spans="1:9" x14ac:dyDescent="0.25">
      <c r="A140" s="62"/>
    </row>
    <row r="141" spans="1:9" x14ac:dyDescent="0.25">
      <c r="A141" s="60" t="s">
        <v>2</v>
      </c>
    </row>
    <row r="142" spans="1:9" ht="36" customHeight="1" x14ac:dyDescent="0.25">
      <c r="A142" s="662" t="s">
        <v>90</v>
      </c>
      <c r="B142" s="662"/>
      <c r="C142" s="662"/>
      <c r="D142" s="662"/>
      <c r="E142" s="662"/>
      <c r="F142" s="662"/>
      <c r="G142" s="662"/>
      <c r="H142" s="662"/>
    </row>
    <row r="144" spans="1:9" x14ac:dyDescent="0.25">
      <c r="A144" s="70" t="s">
        <v>216</v>
      </c>
    </row>
    <row r="145" spans="1:8" x14ac:dyDescent="0.25">
      <c r="A145" s="60" t="s">
        <v>217</v>
      </c>
    </row>
    <row r="146" spans="1:8" x14ac:dyDescent="0.25">
      <c r="A146" s="60" t="s">
        <v>218</v>
      </c>
    </row>
    <row r="147" spans="1:8" x14ac:dyDescent="0.25">
      <c r="A147" s="60" t="s">
        <v>219</v>
      </c>
    </row>
    <row r="148" spans="1:8" x14ac:dyDescent="0.25">
      <c r="A148" s="60" t="s">
        <v>220</v>
      </c>
    </row>
    <row r="150" spans="1:8" x14ac:dyDescent="0.25">
      <c r="A150" s="70" t="s">
        <v>91</v>
      </c>
      <c r="B150" s="71"/>
      <c r="C150" s="71"/>
      <c r="D150" s="71"/>
      <c r="E150" s="71"/>
      <c r="F150" s="71"/>
      <c r="G150" s="71"/>
      <c r="H150" s="71"/>
    </row>
    <row r="151" spans="1:8" ht="23.45" customHeight="1" x14ac:dyDescent="0.25">
      <c r="A151" s="666" t="s">
        <v>449</v>
      </c>
      <c r="B151" s="667"/>
      <c r="C151" s="667"/>
      <c r="D151" s="667"/>
      <c r="E151" s="667"/>
      <c r="F151" s="667"/>
      <c r="G151" s="667"/>
      <c r="H151" s="667"/>
    </row>
    <row r="152" spans="1:8" x14ac:dyDescent="0.25">
      <c r="A152" s="65"/>
      <c r="B152" s="65"/>
      <c r="C152" s="65"/>
      <c r="D152" s="65"/>
      <c r="E152" s="65"/>
      <c r="F152" s="65"/>
      <c r="G152" s="65"/>
      <c r="H152" s="65"/>
    </row>
    <row r="153" spans="1:8" x14ac:dyDescent="0.25">
      <c r="A153" s="70" t="s">
        <v>92</v>
      </c>
      <c r="B153" s="71"/>
      <c r="C153" s="71"/>
      <c r="D153" s="71"/>
      <c r="E153" s="71"/>
      <c r="F153" s="71"/>
      <c r="G153" s="71"/>
      <c r="H153" s="71"/>
    </row>
    <row r="154" spans="1:8" ht="100.5" customHeight="1" x14ac:dyDescent="0.25">
      <c r="A154" s="668" t="s">
        <v>93</v>
      </c>
      <c r="B154" s="667"/>
      <c r="C154" s="667"/>
      <c r="D154" s="667"/>
      <c r="E154" s="667"/>
      <c r="F154" s="667"/>
      <c r="G154" s="667"/>
      <c r="H154" s="667"/>
    </row>
  </sheetData>
  <sheetProtection algorithmName="SHA-512" hashValue="fVcBJPOw6C2e24bh7p60wjH4GuEz1lX8wFVW4+E12u/VdbcFxveQSwe+Qe0Xr6CLUQMeINbmIfW9z0c5SspSPg==" saltValue="bHBbcntjPATNfyLBPa1UfQ==" spinCount="100000" sheet="1" objects="1" scenarios="1"/>
  <mergeCells count="39">
    <mergeCell ref="A42:A43"/>
    <mergeCell ref="C42:C43"/>
    <mergeCell ref="A151:H151"/>
    <mergeCell ref="A154:H154"/>
    <mergeCell ref="A139:H139"/>
    <mergeCell ref="A142:H142"/>
    <mergeCell ref="A121:H121"/>
    <mergeCell ref="A55:A56"/>
    <mergeCell ref="A58:A59"/>
    <mergeCell ref="A117:H117"/>
    <mergeCell ref="A73:A74"/>
    <mergeCell ref="C73:C74"/>
    <mergeCell ref="A100:A101"/>
    <mergeCell ref="C100:C101"/>
    <mergeCell ref="I125:I127"/>
    <mergeCell ref="A131:H131"/>
    <mergeCell ref="A133:H133"/>
    <mergeCell ref="I131:I133"/>
    <mergeCell ref="A136:H136"/>
    <mergeCell ref="A132:H132"/>
    <mergeCell ref="A126:H126"/>
    <mergeCell ref="A127:H127"/>
    <mergeCell ref="A125:H125"/>
    <mergeCell ref="A5:H5"/>
    <mergeCell ref="A3:H3"/>
    <mergeCell ref="A105:H105"/>
    <mergeCell ref="A109:H109"/>
    <mergeCell ref="A113:H113"/>
    <mergeCell ref="A61:A62"/>
    <mergeCell ref="C61:C62"/>
    <mergeCell ref="A82:A83"/>
    <mergeCell ref="A85:A86"/>
    <mergeCell ref="A88:A89"/>
    <mergeCell ref="C88:C89"/>
    <mergeCell ref="A23:A24"/>
    <mergeCell ref="A26:A27"/>
    <mergeCell ref="A29:A30"/>
    <mergeCell ref="C29:C30"/>
    <mergeCell ref="A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3A0E-49EE-4AC3-91DB-418CAAFA62B8}">
  <sheetPr codeName="Sheet1">
    <tabColor rgb="FF021342"/>
  </sheetPr>
  <dimension ref="A1:D66"/>
  <sheetViews>
    <sheetView showGridLines="0" zoomScale="110" zoomScaleNormal="110" workbookViewId="0">
      <selection activeCell="J24" sqref="J24"/>
    </sheetView>
  </sheetViews>
  <sheetFormatPr defaultColWidth="9.140625" defaultRowHeight="15" x14ac:dyDescent="0.25"/>
  <cols>
    <col min="1" max="1" width="4.140625" style="1" customWidth="1"/>
    <col min="2" max="2" width="94.5703125" style="1" customWidth="1"/>
    <col min="3" max="3" width="9.85546875" style="1" customWidth="1"/>
    <col min="4" max="4" width="74.5703125" style="30" customWidth="1"/>
    <col min="5" max="5" width="90.140625" style="1" customWidth="1"/>
    <col min="6" max="16384" width="9.140625" style="1"/>
  </cols>
  <sheetData>
    <row r="1" spans="1:4" ht="16.5" x14ac:dyDescent="0.3">
      <c r="B1" s="26"/>
      <c r="C1" s="27"/>
      <c r="D1" s="28"/>
    </row>
    <row r="2" spans="1:4" ht="16.5" x14ac:dyDescent="0.3">
      <c r="B2" s="39" t="s">
        <v>129</v>
      </c>
      <c r="C2" s="27"/>
      <c r="D2" s="28"/>
    </row>
    <row r="3" spans="1:4" x14ac:dyDescent="0.25">
      <c r="B3" s="40" t="s">
        <v>128</v>
      </c>
      <c r="C3" s="27"/>
      <c r="D3" s="28"/>
    </row>
    <row r="4" spans="1:4" x14ac:dyDescent="0.25">
      <c r="B4" s="176" t="s">
        <v>143</v>
      </c>
      <c r="C4" s="27"/>
      <c r="D4" s="28"/>
    </row>
    <row r="5" spans="1:4" x14ac:dyDescent="0.25">
      <c r="B5" s="177" t="s">
        <v>152</v>
      </c>
      <c r="C5" s="27"/>
      <c r="D5" s="28"/>
    </row>
    <row r="6" spans="1:4" x14ac:dyDescent="0.25">
      <c r="B6" s="177" t="s">
        <v>155</v>
      </c>
      <c r="C6" s="27"/>
      <c r="D6" s="28"/>
    </row>
    <row r="7" spans="1:4" x14ac:dyDescent="0.25">
      <c r="B7" s="177" t="s">
        <v>160</v>
      </c>
      <c r="C7" s="27"/>
      <c r="D7" s="28"/>
    </row>
    <row r="8" spans="1:4" x14ac:dyDescent="0.25">
      <c r="B8" s="177" t="s">
        <v>211</v>
      </c>
      <c r="C8" s="27"/>
      <c r="D8" s="28"/>
    </row>
    <row r="9" spans="1:4" x14ac:dyDescent="0.25">
      <c r="B9" s="177" t="s">
        <v>167</v>
      </c>
      <c r="C9" s="27"/>
      <c r="D9" s="28"/>
    </row>
    <row r="10" spans="1:4" x14ac:dyDescent="0.25">
      <c r="B10" s="177" t="s">
        <v>179</v>
      </c>
      <c r="C10" s="27"/>
      <c r="D10" s="28"/>
    </row>
    <row r="11" spans="1:4" x14ac:dyDescent="0.25">
      <c r="B11" s="177" t="s">
        <v>181</v>
      </c>
      <c r="C11" s="28"/>
      <c r="D11" s="28"/>
    </row>
    <row r="12" spans="1:4" x14ac:dyDescent="0.25">
      <c r="B12" s="177" t="s">
        <v>185</v>
      </c>
      <c r="D12" s="28"/>
    </row>
    <row r="13" spans="1:4" x14ac:dyDescent="0.25">
      <c r="B13" s="177" t="s">
        <v>186</v>
      </c>
      <c r="D13" s="28"/>
    </row>
    <row r="14" spans="1:4" x14ac:dyDescent="0.25">
      <c r="B14" s="40" t="s">
        <v>126</v>
      </c>
      <c r="C14" s="29"/>
      <c r="D14" s="28"/>
    </row>
    <row r="15" spans="1:4" s="176" customFormat="1" x14ac:dyDescent="0.25">
      <c r="A15" s="452"/>
      <c r="B15" s="453" t="s">
        <v>125</v>
      </c>
    </row>
    <row r="16" spans="1:4" s="176" customFormat="1" x14ac:dyDescent="0.25">
      <c r="A16" s="452"/>
      <c r="B16" s="452" t="s">
        <v>0</v>
      </c>
    </row>
    <row r="17" spans="1:2" s="176" customFormat="1" x14ac:dyDescent="0.25">
      <c r="A17" s="452"/>
      <c r="B17" s="452" t="s">
        <v>1</v>
      </c>
    </row>
    <row r="18" spans="1:2" s="176" customFormat="1" x14ac:dyDescent="0.25">
      <c r="A18" s="452"/>
      <c r="B18" s="454" t="s">
        <v>450</v>
      </c>
    </row>
    <row r="19" spans="1:2" s="176" customFormat="1" x14ac:dyDescent="0.25">
      <c r="A19" s="452"/>
      <c r="B19" s="454" t="s">
        <v>448</v>
      </c>
    </row>
    <row r="20" spans="1:2" s="176" customFormat="1" ht="14.25" customHeight="1" x14ac:dyDescent="0.25">
      <c r="A20" s="452"/>
      <c r="B20" s="452" t="s">
        <v>310</v>
      </c>
    </row>
    <row r="21" spans="1:2" s="176" customFormat="1" x14ac:dyDescent="0.25">
      <c r="A21" s="452"/>
      <c r="B21" s="452" t="s">
        <v>294</v>
      </c>
    </row>
    <row r="22" spans="1:2" s="176" customFormat="1" x14ac:dyDescent="0.25">
      <c r="A22" s="452"/>
      <c r="B22" s="452" t="s">
        <v>357</v>
      </c>
    </row>
    <row r="23" spans="1:2" s="176" customFormat="1" x14ac:dyDescent="0.25">
      <c r="A23" s="452"/>
      <c r="B23" s="452" t="s">
        <v>3</v>
      </c>
    </row>
    <row r="24" spans="1:2" s="176" customFormat="1" ht="18" customHeight="1" x14ac:dyDescent="0.25">
      <c r="A24" s="452"/>
      <c r="B24" s="454" t="s">
        <v>458</v>
      </c>
    </row>
    <row r="25" spans="1:2" s="176" customFormat="1" x14ac:dyDescent="0.25">
      <c r="A25" s="452"/>
      <c r="B25" s="452" t="s">
        <v>4</v>
      </c>
    </row>
    <row r="26" spans="1:2" s="176" customFormat="1" x14ac:dyDescent="0.25">
      <c r="A26" s="452"/>
      <c r="B26" s="452" t="s">
        <v>5</v>
      </c>
    </row>
    <row r="27" spans="1:2" s="176" customFormat="1" x14ac:dyDescent="0.25">
      <c r="A27" s="452"/>
      <c r="B27" s="452" t="s">
        <v>459</v>
      </c>
    </row>
    <row r="28" spans="1:2" s="176" customFormat="1" x14ac:dyDescent="0.25">
      <c r="A28" s="452"/>
      <c r="B28" s="454" t="s">
        <v>111</v>
      </c>
    </row>
    <row r="29" spans="1:2" s="176" customFormat="1" x14ac:dyDescent="0.25">
      <c r="A29" s="452"/>
      <c r="B29" s="452" t="s">
        <v>254</v>
      </c>
    </row>
    <row r="30" spans="1:2" s="176" customFormat="1" x14ac:dyDescent="0.25">
      <c r="A30" s="452"/>
      <c r="B30" s="452" t="s">
        <v>255</v>
      </c>
    </row>
    <row r="31" spans="1:2" s="176" customFormat="1" x14ac:dyDescent="0.25">
      <c r="A31" s="452"/>
      <c r="B31" s="452" t="s">
        <v>6</v>
      </c>
    </row>
    <row r="32" spans="1:2" s="176" customFormat="1" x14ac:dyDescent="0.25">
      <c r="A32" s="452"/>
      <c r="B32" s="452" t="s">
        <v>256</v>
      </c>
    </row>
    <row r="33" spans="1:4" s="176" customFormat="1" x14ac:dyDescent="0.25">
      <c r="A33" s="452"/>
      <c r="B33" s="452" t="s">
        <v>257</v>
      </c>
    </row>
    <row r="34" spans="1:4" s="176" customFormat="1" x14ac:dyDescent="0.25">
      <c r="A34" s="452"/>
      <c r="B34" s="452" t="s">
        <v>258</v>
      </c>
    </row>
    <row r="35" spans="1:4" s="176" customFormat="1" x14ac:dyDescent="0.25">
      <c r="A35" s="452"/>
      <c r="B35" s="452" t="s">
        <v>243</v>
      </c>
    </row>
    <row r="36" spans="1:4" s="176" customFormat="1" x14ac:dyDescent="0.25">
      <c r="A36" s="452"/>
      <c r="B36" s="452" t="s">
        <v>244</v>
      </c>
    </row>
    <row r="37" spans="1:4" s="176" customFormat="1" x14ac:dyDescent="0.25">
      <c r="A37" s="452"/>
      <c r="B37" s="452" t="s">
        <v>245</v>
      </c>
    </row>
    <row r="38" spans="1:4" s="176" customFormat="1" ht="14.25" customHeight="1" x14ac:dyDescent="0.25">
      <c r="A38" s="452"/>
      <c r="B38" s="452" t="s">
        <v>7</v>
      </c>
    </row>
    <row r="39" spans="1:4" s="176" customFormat="1" ht="14.25" customHeight="1" x14ac:dyDescent="0.25">
      <c r="A39" s="452"/>
      <c r="B39" s="452" t="s">
        <v>223</v>
      </c>
    </row>
    <row r="40" spans="1:4" s="176" customFormat="1" ht="14.25" customHeight="1" x14ac:dyDescent="0.25">
      <c r="A40" s="452"/>
      <c r="B40" s="452" t="s">
        <v>228</v>
      </c>
    </row>
    <row r="41" spans="1:4" s="176" customFormat="1" ht="14.25" customHeight="1" x14ac:dyDescent="0.25">
      <c r="A41" s="452"/>
      <c r="B41" s="452" t="s">
        <v>259</v>
      </c>
    </row>
    <row r="42" spans="1:4" s="176" customFormat="1" ht="14.25" customHeight="1" x14ac:dyDescent="0.25">
      <c r="A42" s="452"/>
      <c r="B42" s="452" t="s">
        <v>299</v>
      </c>
    </row>
    <row r="43" spans="1:4" s="176" customFormat="1" ht="14.25" customHeight="1" x14ac:dyDescent="0.25">
      <c r="A43" s="452"/>
      <c r="B43" s="454" t="s">
        <v>442</v>
      </c>
    </row>
    <row r="44" spans="1:4" s="176" customFormat="1" ht="14.25" customHeight="1" x14ac:dyDescent="0.25">
      <c r="A44" s="452"/>
      <c r="B44" s="452" t="s">
        <v>356</v>
      </c>
    </row>
    <row r="45" spans="1:4" ht="16.5" customHeight="1" x14ac:dyDescent="0.25">
      <c r="A45" s="346"/>
      <c r="B45" s="455" t="s">
        <v>210</v>
      </c>
      <c r="C45" s="30"/>
      <c r="D45" s="31"/>
    </row>
    <row r="46" spans="1:4" x14ac:dyDescent="0.25">
      <c r="B46" s="40" t="s">
        <v>127</v>
      </c>
      <c r="C46" s="30"/>
    </row>
    <row r="47" spans="1:4" s="176" customFormat="1" x14ac:dyDescent="0.25">
      <c r="A47" s="452"/>
      <c r="B47" s="453" t="s">
        <v>209</v>
      </c>
    </row>
    <row r="48" spans="1:4" s="176" customFormat="1" x14ac:dyDescent="0.25">
      <c r="A48" s="452"/>
      <c r="B48" s="453" t="s">
        <v>359</v>
      </c>
    </row>
    <row r="49" spans="1:4" s="176" customFormat="1" x14ac:dyDescent="0.25">
      <c r="A49" s="452"/>
      <c r="B49" s="453" t="s">
        <v>381</v>
      </c>
    </row>
    <row r="50" spans="1:4" s="176" customFormat="1" x14ac:dyDescent="0.25">
      <c r="A50" s="452"/>
      <c r="B50" s="453" t="s">
        <v>360</v>
      </c>
    </row>
    <row r="51" spans="1:4" s="176" customFormat="1" x14ac:dyDescent="0.25">
      <c r="A51" s="452"/>
      <c r="B51" s="453" t="s">
        <v>441</v>
      </c>
    </row>
    <row r="52" spans="1:4" x14ac:dyDescent="0.25">
      <c r="B52" s="178" t="s">
        <v>264</v>
      </c>
    </row>
    <row r="53" spans="1:4" x14ac:dyDescent="0.25">
      <c r="B53" s="32"/>
    </row>
    <row r="54" spans="1:4" x14ac:dyDescent="0.25">
      <c r="B54" s="33"/>
      <c r="C54" s="30"/>
      <c r="D54" s="34"/>
    </row>
    <row r="55" spans="1:4" ht="14.25" customHeight="1" x14ac:dyDescent="0.25">
      <c r="C55" s="30"/>
      <c r="D55" s="35"/>
    </row>
    <row r="56" spans="1:4" x14ac:dyDescent="0.25">
      <c r="B56" s="33"/>
      <c r="C56" s="30"/>
      <c r="D56" s="36"/>
    </row>
    <row r="57" spans="1:4" x14ac:dyDescent="0.25">
      <c r="B57" s="33"/>
      <c r="C57" s="30"/>
      <c r="D57" s="37"/>
    </row>
    <row r="58" spans="1:4" x14ac:dyDescent="0.25">
      <c r="B58" s="33"/>
      <c r="C58" s="30"/>
      <c r="D58" s="38"/>
    </row>
    <row r="59" spans="1:4" x14ac:dyDescent="0.25">
      <c r="B59" s="33"/>
      <c r="C59" s="30"/>
      <c r="D59" s="38"/>
    </row>
    <row r="60" spans="1:4" x14ac:dyDescent="0.25">
      <c r="B60" s="33"/>
      <c r="C60" s="30"/>
      <c r="D60" s="35"/>
    </row>
    <row r="61" spans="1:4" x14ac:dyDescent="0.25">
      <c r="B61" s="33"/>
      <c r="C61" s="30"/>
      <c r="D61" s="35"/>
    </row>
    <row r="62" spans="1:4" x14ac:dyDescent="0.25">
      <c r="B62" s="33"/>
      <c r="C62" s="30"/>
      <c r="D62" s="35"/>
    </row>
    <row r="63" spans="1:4" x14ac:dyDescent="0.25">
      <c r="B63" s="33"/>
      <c r="C63" s="30"/>
      <c r="D63" s="38"/>
    </row>
    <row r="64" spans="1:4" x14ac:dyDescent="0.25">
      <c r="B64" s="33"/>
      <c r="C64" s="30"/>
      <c r="D64" s="38"/>
    </row>
    <row r="65" spans="2:4" x14ac:dyDescent="0.25">
      <c r="B65" s="33"/>
      <c r="C65" s="30"/>
      <c r="D65" s="38"/>
    </row>
    <row r="66" spans="2:4" x14ac:dyDescent="0.25">
      <c r="B66" s="33"/>
      <c r="C66" s="30"/>
      <c r="D66" s="38"/>
    </row>
  </sheetData>
  <sheetProtection algorithmName="SHA-512" hashValue="Fc/evEdqbiR811EcwVA8DezsZIxyuGGd2zFOR45U3y2Dlm8QGqBvNzX6qM1L1PVqoLEABW64fG3jBhLKW5nY0Q==" saltValue="bl6qn/dUWx5bdyriHlI9hQ==" spinCount="100000" sheet="1" objects="1" scenarios="1"/>
  <phoneticPr fontId="27" type="noConversion"/>
  <hyperlinks>
    <hyperlink ref="B17" location="'Employer''s impact'!A19" display="Employees based on Age Categories and Gender" xr:uid="{811923D3-C0DB-4A68-B26D-15AF66F3F1BB}"/>
    <hyperlink ref="B18" location="'Employer''s impact'!A29" display="External Recruitment Distribution per age, gender and region - 2023" xr:uid="{98BF6E32-B7D9-4A86-88D3-7195A36384D2}"/>
    <hyperlink ref="B24" location="'Employer''s impact'!A94" display="Employee Turnover distribution  by Age, Gender, and Region - no of FTEs" xr:uid="{C0A11FCD-053C-4256-860D-EA3EFDD8C99B}"/>
    <hyperlink ref="B25" location="'Employer''s impact'!A108" display="Employee Turnover Rate  by Age, Gender, and Region" xr:uid="{62DDF3FE-7D0E-4043-8CBC-FB46688FEE24}"/>
    <hyperlink ref="B26" location="'Employer''s impact'!A121" display="Gender Diversity per Quartile" xr:uid="{C4B23D96-2275-46D6-8180-E8E1D3A48DC3}"/>
    <hyperlink ref="B27" location="'Employer''s impact'!A131" display="Gender Diversity per Seniority Level by Region" xr:uid="{97152FC3-32CA-49A3-8B7D-8533D3E36900}"/>
    <hyperlink ref="B32" location="'Employer''s impact'!A176" display="The proportion of female and male employees receiving variable pay by Region" xr:uid="{3A538D9F-37E8-46D1-B4C2-E5AC05BC2FD4}"/>
    <hyperlink ref="B33" location="'Employer''s impact'!A183" display="The proportion of female and male employees receiving variable pay by Seniority" xr:uid="{E2FB5A96-1613-4DB2-AFCE-A4F6E2D3A0F4}"/>
    <hyperlink ref="B34" location="'Employer''s impact'!A192" display="The proportion of female and male employees receiving variable pay by Quartiles" xr:uid="{6042F97E-F3E3-4635-B302-D868F59E983B}"/>
    <hyperlink ref="B35" location="'Employer''s impact'!A202" display="The average and the median pay &amp; bonus gap between all female and male employees by Region" xr:uid="{E8CE4F7E-0837-4A0A-B7B1-3D8D1DB1BFEB}"/>
    <hyperlink ref="B37" location="'Employer''s impact'!A221" display="The average and the median pay &amp; bonus gap between all female and male employees by Quartiles" xr:uid="{2CEA6B7E-088E-4880-B380-2450E106390B}"/>
    <hyperlink ref="B16" location="'Employer''s impact'!A3" display="Distribution of employees by employment type" xr:uid="{0EC40178-901E-4785-A87E-B79D54AD0B89}"/>
    <hyperlink ref="B23" location="'Employer''s impact'!A86" display="Females Turnover Rate - Group" xr:uid="{1B2FADAD-70BD-4149-BBB0-E7EB63DBD352}"/>
    <hyperlink ref="B21" location="'Employer''s impact'!A64" display="Employee Turnover Rate 2023" xr:uid="{DF22BC36-8676-4F70-A555-FE8F09B1AC71}"/>
    <hyperlink ref="B22" location="'Employer''s impact'!A79" display="Employee Turnover Rate 2022-2023" xr:uid="{216F02C3-9F15-4547-812B-85913F2E317D}"/>
    <hyperlink ref="B38" location="'Employer''s impact'!A232" display="Percentage of employees receiving regular performance and career development reviews " xr:uid="{25582BD3-42C2-46AE-9BD5-F152BE799EF6}"/>
    <hyperlink ref="B4" location="'Environment '!A3" display="Electricity consumption " xr:uid="{39DC769E-B219-40A2-9D12-605C823D76AB}"/>
    <hyperlink ref="B15" location="'Employer''s impact'!A1" display="Employer's impact " xr:uid="{6E2A5329-9136-4A2C-80C7-DDD07CFAC0B1}"/>
    <hyperlink ref="B45" location="'Digital Banking '!A1" display="Digital Banking" xr:uid="{FC6E127B-C065-40DD-A934-0FFAC53DC3D9}"/>
    <hyperlink ref="B47" location="'Governance Bodies '!A1" display="Governace Bodies" xr:uid="{D03A34F1-3AC3-4A93-B972-0076E4025C08}"/>
    <hyperlink ref="B5" location="'Environment '!A14" display="Energy consumption" xr:uid="{338E82BA-091D-45DB-8DC6-D9DDF27A4B10}"/>
    <hyperlink ref="B7" location="'Environment '!A35" display="Fluorinated gases I Fugitive emmisions" xr:uid="{57983BEF-4479-4529-9102-739B7B35A2F6}"/>
    <hyperlink ref="B8" location="'Environment '!A44" display="Other indirect emissions - Scope 3" xr:uid="{FC4E060B-9128-4002-B51D-B0065385368D}"/>
    <hyperlink ref="B9" location="'Environment '!A57" display="Intensity Index" xr:uid="{DE6B1C65-2713-4708-BBBE-02C8434A53A5}"/>
    <hyperlink ref="B10" location="'Environment '!A72" display="Emissions of Gaseous Pollutants" xr:uid="{437F5177-27E1-4112-8B03-B00E0DBE24DE}"/>
    <hyperlink ref="B11" location="'Environment '!A80" display="Water" xr:uid="{E5614614-10AF-447C-A00A-23C051F94D5E}"/>
    <hyperlink ref="B12" location="'Environment '!A88" display="Paper" xr:uid="{5558951A-CB11-4D97-B591-726FE5E42723}"/>
    <hyperlink ref="B13" location="'Environment '!A96" display="Solid waste management" xr:uid="{88817E19-98F0-43A0-A9E1-1CF6F166BED5}"/>
    <hyperlink ref="B29" location="'Employer''s impact'!A151" display="Age Diversity per Seniority Level &amp; by Region - No of FTEs" xr:uid="{BAD5B2A0-B3ED-45FD-87CF-5D90E2B76677}"/>
    <hyperlink ref="B30" location="'Employer''s impact'!A160" display="Age Diversity per Seniority Level &amp; by Region - Percentage" xr:uid="{76DD5EBC-B40F-4FA9-878D-86F4586C6DCC}"/>
    <hyperlink ref="B39" location="'Employer''s impact'!A241" display="Gender Diversity  Management Positions" xr:uid="{CB453AA2-A5C5-4B73-BD93-4F8DAED3E7E5}"/>
    <hyperlink ref="B40" location="'Employer''s impact'!A249" display="Gender Pay Indicators" xr:uid="{1E8F3195-F559-4A0D-BE6E-E35141EA8CA7}"/>
    <hyperlink ref="B41" location="'Employer''s impact'!A259" display="Difference between male and female employees (%) - Greece" xr:uid="{F7998D13-F39F-4450-929E-16B596CCD452}"/>
    <hyperlink ref="B52" location="'Reporting Principles'!A1" display="Reporting Principles" xr:uid="{0579CC81-106A-4DD0-B83F-04F0A7E80EB5}"/>
    <hyperlink ref="B6" location="'Environment '!A25" display="Total Emissions" xr:uid="{F59600BA-129E-4611-B38A-62878D3EFB66}"/>
    <hyperlink ref="B31" location="'Employer''s impact'!A168" display="Gender Diversity per Quartile by Region" xr:uid="{8B1D09E2-96F7-4C10-97FC-B59B4587D8C3}"/>
    <hyperlink ref="B42" location="'Employer''s impact'!A267" display="Average hours of training per year per employee" xr:uid="{D03C016F-97F9-4394-8B7C-9468A0F7DC2E}"/>
    <hyperlink ref="B44" location="'Employer''s impact'!A289" display="Absenteeism Rate" xr:uid="{9BE218E8-8FD0-4EE2-A48D-F3191C7DECE7}"/>
    <hyperlink ref="B50" location="'Responsible information'!A1" display="Responsible information" xr:uid="{5A7A399A-71BE-4B58-9FBE-0A2CB860D637}"/>
    <hyperlink ref="B48" location="'Remuneration Indexes '!A1" display="Remuneration Indexes" xr:uid="{92084CB4-47A0-4635-AE8B-B9D7A99DCCA2}"/>
    <hyperlink ref="B49" location="'Ethical Integrity'!A1" display="Ethical integrity" xr:uid="{BD4BA0F5-D7F2-4DC9-94F9-2371F0923DB6}"/>
    <hyperlink ref="B36" location="'Employer''s impact'!A210" display="The average and the median pay &amp; bonus gap between all female and male employees by Seniority" xr:uid="{07398305-B8E3-4E4F-944F-B0AB152B3115}"/>
    <hyperlink ref="B43" location="'Employer''s impact'!A280" display="Ratio of basic salary and remuneration of women to men" xr:uid="{50C07B77-6E1A-433B-B430-DA98F2C63E3E}"/>
    <hyperlink ref="B20" location="'Employer''s impact'!A55" display="Seniority Level/Hires" xr:uid="{BE003746-888A-4566-BD8A-D8446A76C80F}"/>
    <hyperlink ref="B19" location="'Employer''s impact'!A42" display="External Recruitment Rate per age, gender and region - 2023" xr:uid="{0E792259-802D-44F6-B5E7-357ABB6CDB33}"/>
    <hyperlink ref="B28" location="'Employer''s impact'!A141" display="Gender Diversity per Seniority Level &amp; by Region_Rate" xr:uid="{CC162BFC-6ECD-48F7-A70E-350D0478BA4C}"/>
    <hyperlink ref="B51" location="'Key subsidiaries'!A1" display="Key subsidiaries" xr:uid="{DF6DED59-4111-4ACE-9C09-2A4E08FBBB0D}"/>
  </hyperlinks>
  <pageMargins left="0.7" right="0.7" top="0.75" bottom="0.75" header="0.3" footer="0.3"/>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5D031-BB90-49C3-B88A-121934E845D7}">
  <sheetPr>
    <pageSetUpPr fitToPage="1"/>
  </sheetPr>
  <dimension ref="A2:T143"/>
  <sheetViews>
    <sheetView showGridLines="0" zoomScale="90" zoomScaleNormal="90" workbookViewId="0">
      <selection activeCell="I23" sqref="A1:XFD1048576"/>
    </sheetView>
  </sheetViews>
  <sheetFormatPr defaultColWidth="9.140625" defaultRowHeight="15" x14ac:dyDescent="0.25"/>
  <cols>
    <col min="1" max="1" width="46.140625" style="7" customWidth="1"/>
    <col min="2" max="2" width="15.28515625" style="7" customWidth="1"/>
    <col min="3" max="3" width="14.140625" style="7" customWidth="1"/>
    <col min="4" max="4" width="12.28515625" style="7" bestFit="1" customWidth="1"/>
    <col min="5" max="5" width="14.28515625" style="7" customWidth="1"/>
    <col min="6" max="6" width="13.28515625" style="7" customWidth="1"/>
    <col min="7" max="7" width="20.28515625" style="7" customWidth="1"/>
    <col min="8" max="8" width="18.85546875" style="7" customWidth="1"/>
    <col min="9" max="9" width="12.42578125" style="7" customWidth="1"/>
    <col min="10" max="10" width="42.85546875" style="7" bestFit="1" customWidth="1"/>
    <col min="11" max="11" width="9.7109375" style="7" bestFit="1" customWidth="1"/>
    <col min="12" max="13" width="10.85546875" style="7" bestFit="1" customWidth="1"/>
    <col min="14" max="14" width="12.7109375" style="7" bestFit="1" customWidth="1"/>
    <col min="15" max="15" width="10.85546875" style="7" bestFit="1" customWidth="1"/>
    <col min="16" max="16" width="16.85546875" style="7" customWidth="1"/>
    <col min="17" max="17" width="17.42578125" style="7" customWidth="1"/>
    <col min="18" max="18" width="20" style="7" bestFit="1" customWidth="1"/>
    <col min="19" max="19" width="10.5703125" style="7" bestFit="1" customWidth="1"/>
    <col min="20" max="16384" width="9.140625" style="7"/>
  </cols>
  <sheetData>
    <row r="2" spans="1:20" x14ac:dyDescent="0.25">
      <c r="A2" s="470" t="s">
        <v>140</v>
      </c>
      <c r="B2" s="470"/>
      <c r="C2" s="470"/>
      <c r="D2" s="470"/>
      <c r="E2" s="470"/>
      <c r="F2" s="470"/>
      <c r="G2" s="182"/>
      <c r="H2" s="182"/>
      <c r="J2" s="473" t="s">
        <v>141</v>
      </c>
      <c r="K2" s="470"/>
      <c r="L2" s="470"/>
      <c r="M2" s="470"/>
      <c r="N2" s="470"/>
      <c r="O2" s="470"/>
    </row>
    <row r="3" spans="1:20" ht="60" x14ac:dyDescent="0.25">
      <c r="A3" s="87" t="s">
        <v>142</v>
      </c>
      <c r="B3" s="82" t="s">
        <v>207</v>
      </c>
      <c r="C3" s="190">
        <v>2021</v>
      </c>
      <c r="D3" s="190">
        <v>2022</v>
      </c>
      <c r="E3" s="258" t="s">
        <v>267</v>
      </c>
      <c r="F3" s="191">
        <v>2023</v>
      </c>
      <c r="G3" s="258" t="s">
        <v>319</v>
      </c>
      <c r="H3" s="258" t="s">
        <v>320</v>
      </c>
      <c r="I3" s="194"/>
      <c r="J3" s="184" t="s">
        <v>143</v>
      </c>
      <c r="K3" s="82" t="s">
        <v>207</v>
      </c>
      <c r="L3" s="184">
        <v>2021</v>
      </c>
      <c r="M3" s="184">
        <v>2022</v>
      </c>
      <c r="N3" s="98" t="s">
        <v>267</v>
      </c>
      <c r="O3" s="184">
        <v>2023</v>
      </c>
      <c r="P3" s="98" t="s">
        <v>319</v>
      </c>
      <c r="Q3" s="98" t="s">
        <v>320</v>
      </c>
    </row>
    <row r="4" spans="1:20" x14ac:dyDescent="0.25">
      <c r="A4" s="103" t="s">
        <v>144</v>
      </c>
      <c r="B4" s="104" t="s">
        <v>145</v>
      </c>
      <c r="C4" s="314">
        <v>41395.5</v>
      </c>
      <c r="D4" s="314">
        <v>38314.11</v>
      </c>
      <c r="E4" s="315"/>
      <c r="F4" s="314">
        <v>34721.424011094547</v>
      </c>
      <c r="G4" s="316">
        <v>-9.3769266437494017E-2</v>
      </c>
      <c r="H4" s="264"/>
      <c r="I4" s="8"/>
      <c r="J4" s="103" t="s">
        <v>144</v>
      </c>
      <c r="K4" s="104" t="s">
        <v>465</v>
      </c>
      <c r="L4" s="208">
        <v>149.02379999999999</v>
      </c>
      <c r="M4" s="208">
        <v>137.93079599999999</v>
      </c>
      <c r="N4" s="260"/>
      <c r="O4" s="208">
        <v>124.99712643994036</v>
      </c>
      <c r="P4" s="209">
        <v>-9.3769266437493975E-2</v>
      </c>
      <c r="Q4" s="263"/>
    </row>
    <row r="5" spans="1:20" x14ac:dyDescent="0.25">
      <c r="A5" s="103" t="s">
        <v>146</v>
      </c>
      <c r="B5" s="104" t="s">
        <v>145</v>
      </c>
      <c r="C5" s="317">
        <v>40326.92</v>
      </c>
      <c r="D5" s="317">
        <v>37508.269999999997</v>
      </c>
      <c r="E5" s="318"/>
      <c r="F5" s="317">
        <v>34041.903801094501</v>
      </c>
      <c r="G5" s="319">
        <v>-9.2416051150998241E-2</v>
      </c>
      <c r="H5" s="265"/>
      <c r="I5" s="8"/>
      <c r="J5" s="103" t="s">
        <v>146</v>
      </c>
      <c r="K5" s="104" t="s">
        <v>465</v>
      </c>
      <c r="L5" s="208">
        <v>145.17691199999999</v>
      </c>
      <c r="M5" s="208">
        <v>135.02977199999998</v>
      </c>
      <c r="N5" s="260"/>
      <c r="O5" s="208">
        <v>122.55085368394036</v>
      </c>
      <c r="P5" s="209">
        <v>-9.2416051150998171E-2</v>
      </c>
      <c r="Q5" s="263"/>
    </row>
    <row r="6" spans="1:20" ht="17.25" customHeight="1" x14ac:dyDescent="0.25">
      <c r="A6" s="103" t="s">
        <v>147</v>
      </c>
      <c r="B6" s="104" t="s">
        <v>145</v>
      </c>
      <c r="C6" s="320">
        <v>1068.57</v>
      </c>
      <c r="D6" s="320">
        <v>805.84</v>
      </c>
      <c r="E6" s="321"/>
      <c r="F6" s="320">
        <v>679.52021000000104</v>
      </c>
      <c r="G6" s="319">
        <v>-0.15675542291273589</v>
      </c>
      <c r="H6" s="265"/>
      <c r="I6" s="8"/>
      <c r="J6" s="103" t="s">
        <v>147</v>
      </c>
      <c r="K6" s="104" t="s">
        <v>465</v>
      </c>
      <c r="L6" s="208">
        <v>3.8468519999999997</v>
      </c>
      <c r="M6" s="208">
        <v>2.901024</v>
      </c>
      <c r="N6" s="260"/>
      <c r="O6" s="208">
        <v>2.4462727560000035</v>
      </c>
      <c r="P6" s="209">
        <v>-0.15675542291273584</v>
      </c>
      <c r="Q6" s="263"/>
    </row>
    <row r="7" spans="1:20" ht="17.25" x14ac:dyDescent="0.25">
      <c r="A7" s="105" t="s">
        <v>212</v>
      </c>
      <c r="B7" s="104" t="s">
        <v>148</v>
      </c>
      <c r="C7" s="322">
        <v>0.97419999999999995</v>
      </c>
      <c r="D7" s="322">
        <v>0.97899999999999998</v>
      </c>
      <c r="E7" s="323"/>
      <c r="F7" s="324">
        <v>0.98042936805291003</v>
      </c>
      <c r="G7" s="319">
        <v>1.46002865465741E-3</v>
      </c>
      <c r="H7" s="265"/>
      <c r="I7" s="8"/>
      <c r="J7" s="106" t="s">
        <v>212</v>
      </c>
      <c r="K7" s="104" t="s">
        <v>148</v>
      </c>
      <c r="L7" s="210">
        <v>0.97419999999999995</v>
      </c>
      <c r="M7" s="210">
        <v>0.97899999999999998</v>
      </c>
      <c r="N7" s="261"/>
      <c r="O7" s="210">
        <v>0.98042936805290959</v>
      </c>
      <c r="P7" s="209">
        <v>1.4600286546574133E-3</v>
      </c>
      <c r="Q7" s="263"/>
    </row>
    <row r="8" spans="1:20" x14ac:dyDescent="0.25">
      <c r="A8" s="103" t="s">
        <v>149</v>
      </c>
      <c r="B8" s="104" t="s">
        <v>150</v>
      </c>
      <c r="C8" s="320">
        <v>6.46</v>
      </c>
      <c r="D8" s="320">
        <v>6.1440195558364943</v>
      </c>
      <c r="E8" s="321"/>
      <c r="F8" s="320">
        <v>5.7390783489412476</v>
      </c>
      <c r="G8" s="325">
        <v>-6.5908189779535109E-2</v>
      </c>
      <c r="H8" s="266"/>
      <c r="I8" s="8"/>
      <c r="J8" s="103" t="s">
        <v>149</v>
      </c>
      <c r="K8" s="104" t="s">
        <v>466</v>
      </c>
      <c r="L8" s="211">
        <v>2.3255999999999999E-2</v>
      </c>
      <c r="M8" s="211">
        <v>2.2118470401011378E-2</v>
      </c>
      <c r="N8" s="262"/>
      <c r="O8" s="211">
        <v>2.0660682056188491E-2</v>
      </c>
      <c r="P8" s="209">
        <v>-6.5908189779535067E-2</v>
      </c>
      <c r="Q8" s="263"/>
    </row>
    <row r="9" spans="1:20" ht="17.25" x14ac:dyDescent="0.25">
      <c r="A9" s="103" t="s">
        <v>151</v>
      </c>
      <c r="B9" s="179" t="s">
        <v>265</v>
      </c>
      <c r="C9" s="320">
        <v>0.15</v>
      </c>
      <c r="D9" s="320">
        <v>0.14306130309688883</v>
      </c>
      <c r="E9" s="321"/>
      <c r="F9" s="320">
        <v>0.13176410945647465</v>
      </c>
      <c r="G9" s="326">
        <v>-7.8967501314895119E-2</v>
      </c>
      <c r="H9" s="267"/>
      <c r="I9" s="8"/>
      <c r="J9" s="103" t="s">
        <v>151</v>
      </c>
      <c r="K9" s="179" t="s">
        <v>467</v>
      </c>
      <c r="L9" s="211">
        <v>5.4000000000000001E-4</v>
      </c>
      <c r="M9" s="211">
        <v>5.150206911487998E-4</v>
      </c>
      <c r="N9" s="262"/>
      <c r="O9" s="211">
        <v>4.7435079404330876E-4</v>
      </c>
      <c r="P9" s="209">
        <v>-7.8967501314895105E-2</v>
      </c>
      <c r="Q9" s="263"/>
    </row>
    <row r="10" spans="1:20" ht="28.5" customHeight="1" thickBot="1" x14ac:dyDescent="0.3">
      <c r="A10" s="474" t="s">
        <v>324</v>
      </c>
      <c r="B10" s="475"/>
      <c r="C10" s="475"/>
      <c r="D10" s="475"/>
      <c r="E10" s="475"/>
      <c r="F10" s="475"/>
      <c r="G10" s="185"/>
      <c r="H10" s="185"/>
      <c r="I10" s="8"/>
      <c r="J10" s="476" t="s">
        <v>221</v>
      </c>
      <c r="K10" s="476"/>
      <c r="L10" s="476"/>
      <c r="M10" s="476"/>
      <c r="N10" s="476"/>
      <c r="O10" s="476"/>
      <c r="P10" s="477"/>
      <c r="Q10" s="477"/>
    </row>
    <row r="11" spans="1:20" x14ac:dyDescent="0.25">
      <c r="A11" s="85"/>
      <c r="B11" s="86"/>
      <c r="C11" s="86"/>
      <c r="D11" s="86"/>
      <c r="E11" s="86"/>
      <c r="F11" s="86"/>
      <c r="G11" s="86"/>
      <c r="H11" s="86"/>
      <c r="I11" s="8"/>
      <c r="J11" s="85"/>
      <c r="K11" s="86"/>
      <c r="L11" s="86"/>
      <c r="M11" s="86"/>
      <c r="N11" s="86"/>
      <c r="O11" s="86"/>
      <c r="P11" s="8"/>
    </row>
    <row r="12" spans="1:20" x14ac:dyDescent="0.25">
      <c r="A12" s="85"/>
      <c r="B12" s="86"/>
      <c r="C12" s="86"/>
      <c r="D12" s="86"/>
      <c r="E12" s="86"/>
      <c r="F12" s="86"/>
      <c r="G12" s="86"/>
      <c r="H12" s="86"/>
      <c r="I12" s="8"/>
      <c r="J12" s="85"/>
      <c r="K12" s="86"/>
      <c r="L12" s="86"/>
      <c r="M12" s="86"/>
      <c r="N12" s="86"/>
      <c r="O12" s="86"/>
      <c r="P12" s="8"/>
    </row>
    <row r="13" spans="1:20" x14ac:dyDescent="0.25">
      <c r="A13" s="470" t="s">
        <v>140</v>
      </c>
      <c r="B13" s="470"/>
      <c r="C13" s="470"/>
      <c r="D13" s="470"/>
      <c r="E13" s="470"/>
      <c r="F13" s="470"/>
      <c r="G13" s="182"/>
      <c r="H13" s="182"/>
      <c r="I13" s="8"/>
      <c r="J13" s="473" t="s">
        <v>141</v>
      </c>
      <c r="K13" s="470"/>
      <c r="L13" s="470"/>
      <c r="M13" s="470"/>
      <c r="N13" s="470"/>
      <c r="O13" s="470"/>
      <c r="P13" s="8"/>
    </row>
    <row r="14" spans="1:20" ht="60" x14ac:dyDescent="0.25">
      <c r="A14" s="93" t="s">
        <v>152</v>
      </c>
      <c r="B14" s="82" t="s">
        <v>207</v>
      </c>
      <c r="C14" s="99">
        <v>2021</v>
      </c>
      <c r="D14" s="99">
        <v>2022</v>
      </c>
      <c r="E14" s="258" t="s">
        <v>267</v>
      </c>
      <c r="F14" s="100">
        <v>2023</v>
      </c>
      <c r="G14" s="187" t="s">
        <v>319</v>
      </c>
      <c r="H14" s="258" t="s">
        <v>318</v>
      </c>
      <c r="I14" s="194"/>
      <c r="J14" s="468" t="s">
        <v>152</v>
      </c>
      <c r="K14" s="469"/>
      <c r="L14" s="184">
        <v>2021</v>
      </c>
      <c r="M14" s="184">
        <v>2022</v>
      </c>
      <c r="N14" s="98" t="s">
        <v>267</v>
      </c>
      <c r="O14" s="184">
        <v>2023</v>
      </c>
      <c r="P14" s="98" t="s">
        <v>319</v>
      </c>
      <c r="Q14" s="98" t="s">
        <v>318</v>
      </c>
    </row>
    <row r="15" spans="1:20" x14ac:dyDescent="0.25">
      <c r="A15" s="106" t="s">
        <v>326</v>
      </c>
      <c r="B15" s="104" t="s">
        <v>145</v>
      </c>
      <c r="C15" s="123">
        <v>248.89</v>
      </c>
      <c r="D15" s="123">
        <v>275.20999999999998</v>
      </c>
      <c r="E15" s="268"/>
      <c r="F15" s="123">
        <v>211.552610625</v>
      </c>
      <c r="G15" s="192">
        <v>-0.23130478316558259</v>
      </c>
      <c r="H15" s="269"/>
      <c r="I15" s="8"/>
      <c r="J15" s="103" t="s">
        <v>326</v>
      </c>
      <c r="K15" s="104" t="s">
        <v>465</v>
      </c>
      <c r="L15" s="123">
        <v>0.89600399999999991</v>
      </c>
      <c r="M15" s="123">
        <v>0.99075599999999986</v>
      </c>
      <c r="N15" s="259"/>
      <c r="O15" s="123">
        <v>0.76158939824999994</v>
      </c>
      <c r="P15" s="209">
        <v>-0.23130478316558259</v>
      </c>
      <c r="Q15" s="263"/>
      <c r="R15" s="42"/>
      <c r="S15" s="42"/>
      <c r="T15" s="43"/>
    </row>
    <row r="16" spans="1:20" x14ac:dyDescent="0.25">
      <c r="A16" s="106" t="s">
        <v>327</v>
      </c>
      <c r="B16" s="104" t="s">
        <v>145</v>
      </c>
      <c r="C16" s="123">
        <v>3431.77</v>
      </c>
      <c r="D16" s="123">
        <v>3163.1</v>
      </c>
      <c r="E16" s="268"/>
      <c r="F16" s="123">
        <v>2269.42508</v>
      </c>
      <c r="G16" s="192">
        <v>-0.28253135215453196</v>
      </c>
      <c r="H16" s="269"/>
      <c r="I16" s="8"/>
      <c r="J16" s="103" t="s">
        <v>327</v>
      </c>
      <c r="K16" s="104" t="s">
        <v>465</v>
      </c>
      <c r="L16" s="123">
        <v>12.354372</v>
      </c>
      <c r="M16" s="123">
        <v>11.38716</v>
      </c>
      <c r="N16" s="259"/>
      <c r="O16" s="123">
        <v>8.1699302879999998</v>
      </c>
      <c r="P16" s="209">
        <v>-0.28253135215453196</v>
      </c>
      <c r="Q16" s="263"/>
      <c r="R16" s="42"/>
      <c r="S16" s="42"/>
    </row>
    <row r="17" spans="1:19" x14ac:dyDescent="0.25">
      <c r="A17" s="106" t="s">
        <v>328</v>
      </c>
      <c r="B17" s="104" t="s">
        <v>145</v>
      </c>
      <c r="C17" s="123">
        <v>45.94</v>
      </c>
      <c r="D17" s="123">
        <v>45.49</v>
      </c>
      <c r="E17" s="268"/>
      <c r="F17" s="123">
        <v>50.970533468399999</v>
      </c>
      <c r="G17" s="192">
        <v>0.12047776364915359</v>
      </c>
      <c r="H17" s="269"/>
      <c r="I17" s="8"/>
      <c r="J17" s="103" t="s">
        <v>328</v>
      </c>
      <c r="K17" s="104" t="s">
        <v>465</v>
      </c>
      <c r="L17" s="123">
        <v>0.16538399999999998</v>
      </c>
      <c r="M17" s="123">
        <v>0.16376399999999999</v>
      </c>
      <c r="N17" s="259"/>
      <c r="O17" s="123">
        <v>0.18349392048624</v>
      </c>
      <c r="P17" s="209">
        <v>0.12047776364915369</v>
      </c>
      <c r="Q17" s="263"/>
      <c r="R17" s="42"/>
      <c r="S17" s="42"/>
    </row>
    <row r="18" spans="1:19" x14ac:dyDescent="0.25">
      <c r="A18" s="106" t="s">
        <v>329</v>
      </c>
      <c r="B18" s="104" t="s">
        <v>145</v>
      </c>
      <c r="C18" s="123">
        <v>16.010000000000002</v>
      </c>
      <c r="D18" s="123">
        <v>10.694441099999999</v>
      </c>
      <c r="E18" s="268"/>
      <c r="F18" s="123">
        <v>7.8962229562500008</v>
      </c>
      <c r="G18" s="192">
        <v>-0.26165164851391798</v>
      </c>
      <c r="H18" s="269"/>
      <c r="I18" s="8"/>
      <c r="J18" s="103" t="s">
        <v>329</v>
      </c>
      <c r="K18" s="104" t="s">
        <v>465</v>
      </c>
      <c r="L18" s="123">
        <v>5.7636000000000007E-2</v>
      </c>
      <c r="M18" s="123">
        <v>3.8499987959999996E-2</v>
      </c>
      <c r="N18" s="259"/>
      <c r="O18" s="123">
        <v>2.8426402642500001E-2</v>
      </c>
      <c r="P18" s="209">
        <v>-0.26165164851391803</v>
      </c>
      <c r="Q18" s="263"/>
      <c r="R18" s="42"/>
      <c r="S18" s="42"/>
    </row>
    <row r="19" spans="1:19" ht="17.25" x14ac:dyDescent="0.25">
      <c r="A19" s="106" t="s">
        <v>330</v>
      </c>
      <c r="B19" s="104" t="s">
        <v>145</v>
      </c>
      <c r="C19" s="123">
        <v>41395.5</v>
      </c>
      <c r="D19" s="123">
        <v>38314.11</v>
      </c>
      <c r="E19" s="268"/>
      <c r="F19" s="123">
        <v>34721.424011094547</v>
      </c>
      <c r="G19" s="192">
        <v>-9.3769266437494017E-2</v>
      </c>
      <c r="H19" s="269"/>
      <c r="I19" s="8"/>
      <c r="J19" s="103" t="s">
        <v>330</v>
      </c>
      <c r="K19" s="104" t="s">
        <v>465</v>
      </c>
      <c r="L19" s="123">
        <v>149.02379999999999</v>
      </c>
      <c r="M19" s="123">
        <v>137.93079599999999</v>
      </c>
      <c r="N19" s="259"/>
      <c r="O19" s="123">
        <v>124.99712643994036</v>
      </c>
      <c r="P19" s="209">
        <v>-9.3769266437493975E-2</v>
      </c>
      <c r="Q19" s="263"/>
      <c r="R19" s="42"/>
      <c r="S19" s="42"/>
    </row>
    <row r="20" spans="1:19" x14ac:dyDescent="0.25">
      <c r="A20" s="103" t="s">
        <v>153</v>
      </c>
      <c r="B20" s="104" t="s">
        <v>145</v>
      </c>
      <c r="C20" s="123">
        <v>45138.11</v>
      </c>
      <c r="D20" s="123">
        <v>41808.589999999997</v>
      </c>
      <c r="E20" s="268"/>
      <c r="F20" s="123">
        <v>37261.268458144194</v>
      </c>
      <c r="G20" s="192">
        <v>-0.1087652451770271</v>
      </c>
      <c r="H20" s="269"/>
      <c r="I20" s="8"/>
      <c r="J20" s="103" t="s">
        <v>153</v>
      </c>
      <c r="K20" s="104" t="s">
        <v>465</v>
      </c>
      <c r="L20" s="123">
        <v>162.497196</v>
      </c>
      <c r="M20" s="123">
        <v>150.51092399999999</v>
      </c>
      <c r="N20" s="259"/>
      <c r="O20" s="123">
        <v>134.1405664493191</v>
      </c>
      <c r="P20" s="209">
        <v>-0.10876524517702711</v>
      </c>
      <c r="Q20" s="263"/>
      <c r="R20" s="42"/>
      <c r="S20" s="42"/>
    </row>
    <row r="21" spans="1:19" ht="23.25" customHeight="1" thickBot="1" x14ac:dyDescent="0.3">
      <c r="A21" s="474" t="s">
        <v>331</v>
      </c>
      <c r="B21" s="475"/>
      <c r="C21" s="475"/>
      <c r="D21" s="475"/>
      <c r="E21" s="475"/>
      <c r="F21" s="475"/>
      <c r="G21" s="480"/>
      <c r="H21" s="480"/>
      <c r="I21" s="8"/>
      <c r="J21" s="478" t="s">
        <v>332</v>
      </c>
      <c r="K21" s="479"/>
      <c r="L21" s="479"/>
      <c r="M21" s="479"/>
      <c r="N21" s="479"/>
      <c r="O21" s="479"/>
      <c r="P21" s="480"/>
      <c r="Q21" s="480"/>
      <c r="R21" s="193"/>
      <c r="S21" s="193"/>
    </row>
    <row r="22" spans="1:19" x14ac:dyDescent="0.25">
      <c r="I22" s="8"/>
      <c r="J22" s="44"/>
    </row>
    <row r="23" spans="1:19" x14ac:dyDescent="0.25">
      <c r="I23" s="8"/>
      <c r="J23" s="44"/>
    </row>
    <row r="24" spans="1:19" x14ac:dyDescent="0.25">
      <c r="A24" s="491" t="s">
        <v>154</v>
      </c>
      <c r="B24" s="491"/>
      <c r="C24" s="491"/>
      <c r="D24" s="491"/>
      <c r="E24" s="491"/>
      <c r="F24" s="491"/>
      <c r="G24" s="188"/>
      <c r="H24" s="188"/>
      <c r="I24" s="8"/>
      <c r="J24" s="44"/>
    </row>
    <row r="25" spans="1:19" s="80" customFormat="1" ht="57.75" customHeight="1" x14ac:dyDescent="0.25">
      <c r="A25" s="87" t="s">
        <v>155</v>
      </c>
      <c r="B25" s="82" t="s">
        <v>207</v>
      </c>
      <c r="C25" s="78" t="s">
        <v>333</v>
      </c>
      <c r="D25" s="78" t="s">
        <v>334</v>
      </c>
      <c r="E25" s="98" t="s">
        <v>267</v>
      </c>
      <c r="F25" s="99">
        <v>2023</v>
      </c>
      <c r="G25" s="98" t="s">
        <v>319</v>
      </c>
      <c r="H25" s="98" t="s">
        <v>318</v>
      </c>
      <c r="I25" s="194"/>
      <c r="J25" s="79"/>
    </row>
    <row r="26" spans="1:19" ht="16.5" x14ac:dyDescent="0.25">
      <c r="A26" s="107" t="s">
        <v>156</v>
      </c>
      <c r="B26" s="95" t="s">
        <v>213</v>
      </c>
      <c r="C26" s="123">
        <v>1871.8</v>
      </c>
      <c r="D26" s="123">
        <v>2681.24</v>
      </c>
      <c r="E26" s="123">
        <v>2366.817</v>
      </c>
      <c r="F26" s="123">
        <v>2261.9463607804855</v>
      </c>
      <c r="G26" s="327">
        <v>-0.15638049530050063</v>
      </c>
      <c r="H26" s="327">
        <v>-4.4308723158366065E-2</v>
      </c>
      <c r="I26" s="8"/>
      <c r="J26" s="45"/>
      <c r="K26" s="45"/>
      <c r="L26" s="45"/>
      <c r="M26" s="46"/>
    </row>
    <row r="27" spans="1:19" ht="16.5" x14ac:dyDescent="0.25">
      <c r="A27" s="94" t="s">
        <v>316</v>
      </c>
      <c r="B27" s="95" t="s">
        <v>213</v>
      </c>
      <c r="C27" s="123">
        <v>16168.59</v>
      </c>
      <c r="D27" s="123">
        <v>12823.73</v>
      </c>
      <c r="E27" s="123">
        <v>20463.443871372769</v>
      </c>
      <c r="F27" s="123">
        <v>18544.603696832106</v>
      </c>
      <c r="G27" s="327">
        <v>0.44611619995368795</v>
      </c>
      <c r="H27" s="327">
        <v>-9.3769171338017765E-2</v>
      </c>
      <c r="I27" s="8"/>
      <c r="J27" s="45"/>
      <c r="K27" s="45"/>
      <c r="L27" s="45"/>
      <c r="M27" s="46"/>
    </row>
    <row r="28" spans="1:19" ht="16.5" x14ac:dyDescent="0.25">
      <c r="A28" s="94" t="s">
        <v>317</v>
      </c>
      <c r="B28" s="95" t="s">
        <v>213</v>
      </c>
      <c r="C28" s="123">
        <v>520.63</v>
      </c>
      <c r="D28" s="123">
        <v>352.06136063545802</v>
      </c>
      <c r="E28" s="123">
        <v>430.39499999999998</v>
      </c>
      <c r="F28" s="123">
        <v>362.92918427266704</v>
      </c>
      <c r="G28" s="327">
        <v>3.0869117865115897E-2</v>
      </c>
      <c r="H28" s="327">
        <v>-0.15675325161150325</v>
      </c>
      <c r="I28" s="8"/>
      <c r="J28" s="45"/>
      <c r="K28" s="45"/>
      <c r="L28" s="45"/>
      <c r="M28" s="46"/>
    </row>
    <row r="29" spans="1:19" ht="16.5" x14ac:dyDescent="0.25">
      <c r="A29" s="94" t="s">
        <v>157</v>
      </c>
      <c r="B29" s="95" t="s">
        <v>213</v>
      </c>
      <c r="C29" s="123">
        <v>4537.6400000000003</v>
      </c>
      <c r="D29" s="123">
        <v>4558.1099999999997</v>
      </c>
      <c r="E29" s="123">
        <v>5235.8464523605153</v>
      </c>
      <c r="F29" s="123">
        <v>3911.8983203622233</v>
      </c>
      <c r="G29" s="327">
        <v>-0.14177184834016213</v>
      </c>
      <c r="H29" s="327">
        <v>-0.25286229152144191</v>
      </c>
      <c r="I29" s="8"/>
      <c r="J29" s="45"/>
      <c r="K29" s="45"/>
      <c r="L29" s="45"/>
      <c r="M29" s="46"/>
    </row>
    <row r="30" spans="1:19" ht="16.5" x14ac:dyDescent="0.25">
      <c r="A30" s="94" t="s">
        <v>158</v>
      </c>
      <c r="B30" s="95" t="s">
        <v>213</v>
      </c>
      <c r="C30" s="123">
        <v>18040.39</v>
      </c>
      <c r="D30" s="123">
        <v>15504.97</v>
      </c>
      <c r="E30" s="123">
        <v>22830.260871372768</v>
      </c>
      <c r="F30" s="123">
        <v>20806.550057612592</v>
      </c>
      <c r="G30" s="327">
        <v>0.34192778558182269</v>
      </c>
      <c r="H30" s="327">
        <v>-8.8641598322590304E-2</v>
      </c>
      <c r="I30" s="8"/>
      <c r="J30" s="45"/>
      <c r="K30" s="45"/>
      <c r="L30" s="45"/>
      <c r="M30" s="46"/>
    </row>
    <row r="31" spans="1:19" ht="15" customHeight="1" x14ac:dyDescent="0.25">
      <c r="A31" s="195" t="s">
        <v>159</v>
      </c>
      <c r="B31" s="196" t="s">
        <v>213</v>
      </c>
      <c r="C31" s="197">
        <v>22578.03</v>
      </c>
      <c r="D31" s="197">
        <v>20063.09</v>
      </c>
      <c r="E31" s="197">
        <v>28066.107323733282</v>
      </c>
      <c r="F31" s="197">
        <v>24718.448377974815</v>
      </c>
      <c r="G31" s="328">
        <v>0.23203596145832048</v>
      </c>
      <c r="H31" s="328">
        <v>-0.11927763644399725</v>
      </c>
      <c r="I31" s="8"/>
      <c r="J31" s="45"/>
      <c r="K31" s="45"/>
      <c r="L31" s="45"/>
      <c r="M31" s="46"/>
    </row>
    <row r="32" spans="1:19" ht="96" customHeight="1" thickBot="1" x14ac:dyDescent="0.3">
      <c r="A32" s="474" t="s">
        <v>379</v>
      </c>
      <c r="B32" s="475"/>
      <c r="C32" s="475"/>
      <c r="D32" s="475"/>
      <c r="E32" s="475"/>
      <c r="F32" s="475"/>
      <c r="G32" s="480"/>
      <c r="H32" s="480"/>
      <c r="I32" s="8"/>
    </row>
    <row r="33" spans="1:12" x14ac:dyDescent="0.25">
      <c r="A33" s="81"/>
      <c r="B33" s="54"/>
      <c r="C33" s="54"/>
      <c r="D33" s="55"/>
      <c r="E33" s="55"/>
      <c r="F33" s="54"/>
      <c r="G33" s="54"/>
      <c r="H33" s="54"/>
      <c r="I33" s="8"/>
    </row>
    <row r="34" spans="1:12" x14ac:dyDescent="0.25">
      <c r="A34" s="81"/>
      <c r="B34" s="54"/>
      <c r="C34" s="54"/>
      <c r="D34" s="55"/>
      <c r="E34" s="55"/>
      <c r="F34" s="54"/>
      <c r="G34" s="54"/>
      <c r="H34" s="54"/>
      <c r="I34" s="8"/>
    </row>
    <row r="35" spans="1:12" ht="57" customHeight="1" x14ac:dyDescent="0.25">
      <c r="A35" s="88" t="s">
        <v>468</v>
      </c>
      <c r="B35" s="82" t="s">
        <v>207</v>
      </c>
      <c r="C35" s="89">
        <v>2021</v>
      </c>
      <c r="D35" s="89">
        <v>2022</v>
      </c>
      <c r="E35" s="98" t="s">
        <v>267</v>
      </c>
      <c r="F35" s="99">
        <v>2023</v>
      </c>
      <c r="G35" s="98" t="s">
        <v>319</v>
      </c>
      <c r="H35" s="98" t="s">
        <v>318</v>
      </c>
      <c r="I35" s="194"/>
    </row>
    <row r="36" spans="1:12" x14ac:dyDescent="0.25">
      <c r="A36" s="108" t="s">
        <v>161</v>
      </c>
      <c r="B36" s="198" t="s">
        <v>469</v>
      </c>
      <c r="C36" s="109">
        <v>24.2</v>
      </c>
      <c r="D36" s="109">
        <v>51</v>
      </c>
      <c r="E36" s="270"/>
      <c r="F36" s="109">
        <v>105</v>
      </c>
      <c r="G36" s="199">
        <v>1.0588235294117647</v>
      </c>
      <c r="H36" s="271"/>
      <c r="I36" s="8"/>
    </row>
    <row r="37" spans="1:12" x14ac:dyDescent="0.25">
      <c r="A37" s="108" t="s">
        <v>162</v>
      </c>
      <c r="B37" s="198" t="s">
        <v>469</v>
      </c>
      <c r="C37" s="109">
        <v>18</v>
      </c>
      <c r="D37" s="109">
        <v>9</v>
      </c>
      <c r="E37" s="270"/>
      <c r="F37" s="109">
        <v>78</v>
      </c>
      <c r="G37" s="199">
        <v>7.666666666666667</v>
      </c>
      <c r="H37" s="271"/>
      <c r="I37" s="8"/>
    </row>
    <row r="38" spans="1:12" x14ac:dyDescent="0.25">
      <c r="A38" s="108" t="s">
        <v>321</v>
      </c>
      <c r="B38" s="198" t="s">
        <v>469</v>
      </c>
      <c r="C38" s="109">
        <v>0</v>
      </c>
      <c r="D38" s="109">
        <v>0</v>
      </c>
      <c r="E38" s="270"/>
      <c r="F38" s="109">
        <v>6</v>
      </c>
      <c r="G38" s="199" t="s">
        <v>470</v>
      </c>
      <c r="H38" s="271"/>
      <c r="I38" s="8"/>
    </row>
    <row r="39" spans="1:12" x14ac:dyDescent="0.25">
      <c r="A39" s="108" t="s">
        <v>164</v>
      </c>
      <c r="B39" s="198" t="s">
        <v>469</v>
      </c>
      <c r="C39" s="109">
        <v>0</v>
      </c>
      <c r="D39" s="109">
        <v>567</v>
      </c>
      <c r="E39" s="270"/>
      <c r="F39" s="109">
        <v>287</v>
      </c>
      <c r="G39" s="199">
        <v>-0.49382716049382713</v>
      </c>
      <c r="H39" s="271"/>
      <c r="I39" s="8"/>
    </row>
    <row r="40" spans="1:12" ht="15.75" customHeight="1" x14ac:dyDescent="0.25">
      <c r="A40" s="200" t="s">
        <v>165</v>
      </c>
      <c r="B40" s="95" t="s">
        <v>213</v>
      </c>
      <c r="C40" s="109">
        <v>82.461600000000004</v>
      </c>
      <c r="D40" s="109">
        <v>989.96399999999994</v>
      </c>
      <c r="E40" s="109">
        <v>849.81600000000003</v>
      </c>
      <c r="F40" s="109">
        <v>716.59574000000009</v>
      </c>
      <c r="G40" s="199">
        <v>-0.27613959699544616</v>
      </c>
      <c r="H40" s="199">
        <v>-0.15676365236710058</v>
      </c>
      <c r="I40" s="8"/>
    </row>
    <row r="41" spans="1:12" ht="15.75" thickBot="1" x14ac:dyDescent="0.3">
      <c r="A41" s="281" t="s">
        <v>268</v>
      </c>
      <c r="B41" s="282" t="s">
        <v>469</v>
      </c>
      <c r="C41" s="283">
        <v>42.2</v>
      </c>
      <c r="D41" s="283">
        <v>627</v>
      </c>
      <c r="E41" s="284"/>
      <c r="F41" s="283">
        <v>476</v>
      </c>
      <c r="G41" s="285">
        <v>-0.24082934609250398</v>
      </c>
      <c r="H41" s="286"/>
      <c r="I41" s="194"/>
    </row>
    <row r="42" spans="1:12" x14ac:dyDescent="0.25">
      <c r="A42" s="75"/>
      <c r="B42" s="75"/>
      <c r="C42" s="75"/>
      <c r="D42" s="75"/>
      <c r="E42" s="75"/>
      <c r="F42" s="75"/>
      <c r="G42" s="75"/>
      <c r="H42" s="75"/>
      <c r="I42" s="8"/>
    </row>
    <row r="43" spans="1:12" x14ac:dyDescent="0.25">
      <c r="A43" s="76" t="s">
        <v>163</v>
      </c>
      <c r="B43" s="56"/>
      <c r="C43" s="57"/>
      <c r="D43" s="57"/>
      <c r="E43" s="58"/>
      <c r="F43" s="59"/>
      <c r="G43" s="59"/>
      <c r="H43" s="59"/>
      <c r="I43" s="8"/>
    </row>
    <row r="44" spans="1:12" ht="55.5" customHeight="1" x14ac:dyDescent="0.25">
      <c r="A44" s="83" t="s">
        <v>211</v>
      </c>
      <c r="B44" s="82" t="s">
        <v>207</v>
      </c>
      <c r="C44" s="82">
        <v>2021</v>
      </c>
      <c r="D44" s="82">
        <v>2022</v>
      </c>
      <c r="E44" s="98" t="s">
        <v>267</v>
      </c>
      <c r="F44" s="99">
        <v>2023</v>
      </c>
      <c r="G44" s="98" t="s">
        <v>319</v>
      </c>
      <c r="H44" s="98" t="s">
        <v>318</v>
      </c>
      <c r="I44" s="194"/>
    </row>
    <row r="45" spans="1:12" ht="16.5" customHeight="1" x14ac:dyDescent="0.25">
      <c r="A45" s="110" t="s">
        <v>471</v>
      </c>
      <c r="B45" s="180" t="s">
        <v>213</v>
      </c>
      <c r="C45" s="111">
        <v>19.66</v>
      </c>
      <c r="D45" s="111">
        <v>40.14</v>
      </c>
      <c r="E45" s="272"/>
      <c r="F45" s="111">
        <v>147.48683693906275</v>
      </c>
      <c r="G45" s="202">
        <v>2.6743108355521366</v>
      </c>
      <c r="H45" s="276"/>
      <c r="I45" s="8"/>
      <c r="J45" s="47"/>
      <c r="K45" s="47"/>
      <c r="L45" s="47"/>
    </row>
    <row r="46" spans="1:12" ht="16.5" customHeight="1" x14ac:dyDescent="0.25">
      <c r="A46" s="110" t="s">
        <v>472</v>
      </c>
      <c r="B46" s="287" t="s">
        <v>335</v>
      </c>
      <c r="C46" s="112">
        <v>3.0999999999999999E-3</v>
      </c>
      <c r="D46" s="112">
        <v>6.4367894085295072E-3</v>
      </c>
      <c r="E46" s="273"/>
      <c r="F46" s="112">
        <v>2.4377989576704586E-2</v>
      </c>
      <c r="G46" s="202">
        <v>2.7872902202456502</v>
      </c>
      <c r="H46" s="276"/>
      <c r="I46" s="8"/>
      <c r="J46" s="48"/>
      <c r="K46" s="48"/>
      <c r="L46" s="48"/>
    </row>
    <row r="47" spans="1:12" ht="16.5" customHeight="1" x14ac:dyDescent="0.25">
      <c r="A47" s="110" t="s">
        <v>473</v>
      </c>
      <c r="B47" s="287" t="s">
        <v>336</v>
      </c>
      <c r="C47" s="203">
        <v>8.5243194530764446E-5</v>
      </c>
      <c r="D47" s="203">
        <v>7.4345000000000007E-5</v>
      </c>
      <c r="E47" s="274"/>
      <c r="F47" s="203">
        <v>7.9473330308724819E-5</v>
      </c>
      <c r="G47" s="202">
        <v>6.8980164217160689E-2</v>
      </c>
      <c r="H47" s="276"/>
      <c r="I47" s="8"/>
      <c r="J47" s="47"/>
      <c r="K47" s="47"/>
      <c r="L47" s="47"/>
    </row>
    <row r="48" spans="1:12" ht="16.5" customHeight="1" x14ac:dyDescent="0.25">
      <c r="A48" s="113" t="s">
        <v>346</v>
      </c>
      <c r="B48" s="95" t="s">
        <v>213</v>
      </c>
      <c r="C48" s="111">
        <v>4116.2299999999996</v>
      </c>
      <c r="D48" s="111">
        <v>4116.2299999999996</v>
      </c>
      <c r="E48" s="272"/>
      <c r="F48" s="111">
        <v>2648.9705593630611</v>
      </c>
      <c r="G48" s="202">
        <v>-0.35645710775076678</v>
      </c>
      <c r="H48" s="276"/>
      <c r="I48" s="8"/>
      <c r="J48" s="47"/>
      <c r="K48" s="47"/>
      <c r="L48" s="47"/>
    </row>
    <row r="49" spans="1:13" ht="32.25" x14ac:dyDescent="0.25">
      <c r="A49" s="113" t="s">
        <v>325</v>
      </c>
      <c r="B49" s="95" t="s">
        <v>213</v>
      </c>
      <c r="C49" s="111">
        <v>401.75</v>
      </c>
      <c r="D49" s="111">
        <v>401.75</v>
      </c>
      <c r="E49" s="111">
        <v>535.6</v>
      </c>
      <c r="F49" s="111">
        <v>571.5584561223892</v>
      </c>
      <c r="G49" s="202">
        <v>0.42267195052243733</v>
      </c>
      <c r="H49" s="308">
        <v>6.7136773940233721E-2</v>
      </c>
      <c r="I49" s="8"/>
      <c r="J49" s="47"/>
      <c r="K49" s="47"/>
      <c r="L49" s="47"/>
    </row>
    <row r="50" spans="1:13" ht="32.25" x14ac:dyDescent="0.25">
      <c r="A50" s="113" t="s">
        <v>347</v>
      </c>
      <c r="B50" s="95" t="s">
        <v>213</v>
      </c>
      <c r="C50" s="204">
        <v>0</v>
      </c>
      <c r="D50" s="204">
        <v>10.141233680021301</v>
      </c>
      <c r="E50" s="275"/>
      <c r="F50" s="204">
        <v>10.141233680021301</v>
      </c>
      <c r="G50" s="202">
        <v>0</v>
      </c>
      <c r="H50" s="276"/>
      <c r="I50" s="194"/>
      <c r="J50" s="41"/>
    </row>
    <row r="51" spans="1:13" ht="32.25" x14ac:dyDescent="0.25">
      <c r="A51" s="113" t="s">
        <v>348</v>
      </c>
      <c r="B51" s="95" t="s">
        <v>213</v>
      </c>
      <c r="C51" s="204">
        <v>0</v>
      </c>
      <c r="D51" s="204">
        <v>440.44795412002782</v>
      </c>
      <c r="E51" s="275"/>
      <c r="F51" s="204">
        <v>440.44795412002787</v>
      </c>
      <c r="G51" s="202">
        <v>1.2905819706751877E-16</v>
      </c>
      <c r="H51" s="276"/>
      <c r="I51" s="194"/>
    </row>
    <row r="52" spans="1:13" ht="17.25" x14ac:dyDescent="0.25">
      <c r="A52" s="113" t="s">
        <v>349</v>
      </c>
      <c r="B52" s="95" t="s">
        <v>213</v>
      </c>
      <c r="C52" s="204">
        <v>0</v>
      </c>
      <c r="D52" s="204">
        <v>93.29</v>
      </c>
      <c r="E52" s="275"/>
      <c r="F52" s="204">
        <v>93.293280137660815</v>
      </c>
      <c r="G52" s="202">
        <v>3.5160656670695097E-5</v>
      </c>
      <c r="H52" s="276"/>
      <c r="I52" s="194"/>
    </row>
    <row r="53" spans="1:13" ht="30" customHeight="1" thickBot="1" x14ac:dyDescent="0.3">
      <c r="A53" s="481" t="s">
        <v>474</v>
      </c>
      <c r="B53" s="482">
        <v>0</v>
      </c>
      <c r="C53" s="482">
        <v>0</v>
      </c>
      <c r="D53" s="482">
        <v>0</v>
      </c>
      <c r="E53" s="482">
        <v>0</v>
      </c>
      <c r="F53" s="482">
        <v>0</v>
      </c>
      <c r="G53" s="482">
        <v>0</v>
      </c>
      <c r="H53" s="482">
        <v>0</v>
      </c>
      <c r="I53" s="8"/>
    </row>
    <row r="54" spans="1:13" x14ac:dyDescent="0.25">
      <c r="A54" s="22"/>
      <c r="B54" s="23"/>
      <c r="C54" s="23"/>
      <c r="D54" s="23"/>
      <c r="E54" s="23"/>
      <c r="F54" s="23"/>
      <c r="G54" s="23"/>
      <c r="H54" s="23"/>
      <c r="I54" s="8"/>
    </row>
    <row r="55" spans="1:13" x14ac:dyDescent="0.25">
      <c r="A55" s="6"/>
      <c r="I55" s="8"/>
    </row>
    <row r="56" spans="1:13" x14ac:dyDescent="0.25">
      <c r="A56" s="470" t="s">
        <v>166</v>
      </c>
      <c r="B56" s="470"/>
      <c r="C56" s="470"/>
      <c r="D56" s="470"/>
      <c r="E56" s="470"/>
      <c r="F56" s="470"/>
      <c r="G56" s="182"/>
      <c r="H56" s="182"/>
      <c r="I56" s="8"/>
    </row>
    <row r="57" spans="1:13" ht="62.25" customHeight="1" x14ac:dyDescent="0.25">
      <c r="A57" s="84" t="s">
        <v>167</v>
      </c>
      <c r="B57" s="82" t="s">
        <v>207</v>
      </c>
      <c r="C57" s="82">
        <v>2021</v>
      </c>
      <c r="D57" s="82">
        <v>2022</v>
      </c>
      <c r="E57" s="98" t="s">
        <v>267</v>
      </c>
      <c r="F57" s="99">
        <v>2023</v>
      </c>
      <c r="G57" s="98" t="s">
        <v>319</v>
      </c>
      <c r="H57" s="98" t="s">
        <v>318</v>
      </c>
      <c r="I57" s="194"/>
    </row>
    <row r="58" spans="1:13" ht="19.7" customHeight="1" x14ac:dyDescent="0.25">
      <c r="A58" s="94" t="s">
        <v>168</v>
      </c>
      <c r="B58" s="95" t="s">
        <v>475</v>
      </c>
      <c r="C58" s="114">
        <v>29.71</v>
      </c>
      <c r="D58" s="114">
        <v>15.264182062431392</v>
      </c>
      <c r="E58" s="277">
        <v>15.264182062431392</v>
      </c>
      <c r="F58" s="114">
        <v>18.111733076432309</v>
      </c>
      <c r="G58" s="205">
        <v>0.18655116942095343</v>
      </c>
      <c r="H58" s="276">
        <v>0.18655116942095343</v>
      </c>
      <c r="I58" s="8"/>
      <c r="J58" s="49"/>
      <c r="K58" s="49"/>
      <c r="L58" s="49"/>
      <c r="M58" s="41"/>
    </row>
    <row r="59" spans="1:13" ht="22.5" customHeight="1" x14ac:dyDescent="0.25">
      <c r="A59" s="94" t="s">
        <v>169</v>
      </c>
      <c r="B59" s="95" t="s">
        <v>476</v>
      </c>
      <c r="C59" s="115">
        <v>7044.03</v>
      </c>
      <c r="D59" s="115">
        <v>6704.39</v>
      </c>
      <c r="E59" s="272">
        <v>6704.3929873315556</v>
      </c>
      <c r="F59" s="115">
        <v>6158.8873484535861</v>
      </c>
      <c r="G59" s="205">
        <v>-8.1364993913900327E-2</v>
      </c>
      <c r="H59" s="276">
        <v>-8.1365403237659631E-2</v>
      </c>
      <c r="I59" s="8"/>
      <c r="J59" s="49"/>
      <c r="K59" s="49"/>
      <c r="L59" s="49"/>
    </row>
    <row r="60" spans="1:13" ht="30" x14ac:dyDescent="0.25">
      <c r="A60" s="94" t="s">
        <v>170</v>
      </c>
      <c r="B60" s="180" t="s">
        <v>380</v>
      </c>
      <c r="C60" s="115">
        <v>160.16999999999999</v>
      </c>
      <c r="D60" s="115">
        <v>156.11000000000001</v>
      </c>
      <c r="E60" s="272">
        <v>156.10939850120823</v>
      </c>
      <c r="F60" s="115">
        <v>141.40254887118687</v>
      </c>
      <c r="G60" s="205">
        <v>-9.4212101267139498E-2</v>
      </c>
      <c r="H60" s="276">
        <v>-9.4208611212524412E-2</v>
      </c>
      <c r="I60" s="8"/>
      <c r="J60" s="49"/>
      <c r="K60" s="49"/>
      <c r="L60" s="49"/>
    </row>
    <row r="61" spans="1:13" ht="31.5" x14ac:dyDescent="0.25">
      <c r="A61" s="94" t="s">
        <v>171</v>
      </c>
      <c r="B61" s="180" t="s">
        <v>337</v>
      </c>
      <c r="C61" s="114">
        <v>1.23</v>
      </c>
      <c r="D61" s="114">
        <v>0.97891311886563348</v>
      </c>
      <c r="E61" s="114">
        <v>0.86411719605695514</v>
      </c>
      <c r="F61" s="114">
        <v>1.0994732711711881</v>
      </c>
      <c r="G61" s="205">
        <v>0.12315715254205599</v>
      </c>
      <c r="H61" s="205">
        <v>0.27236592002587612</v>
      </c>
      <c r="I61" s="8"/>
      <c r="J61" s="49"/>
      <c r="K61" s="49"/>
      <c r="L61" s="49"/>
    </row>
    <row r="62" spans="1:13" ht="31.5" x14ac:dyDescent="0.25">
      <c r="A62" s="94" t="s">
        <v>172</v>
      </c>
      <c r="B62" s="180" t="s">
        <v>337</v>
      </c>
      <c r="C62" s="114">
        <v>10.64</v>
      </c>
      <c r="D62" s="114">
        <v>4.6819026146515981</v>
      </c>
      <c r="E62" s="114">
        <v>7.4711368643201057</v>
      </c>
      <c r="F62" s="114">
        <v>9.0140493349691848</v>
      </c>
      <c r="G62" s="205">
        <v>0.92529620474388308</v>
      </c>
      <c r="H62" s="205">
        <v>0.20651642429649003</v>
      </c>
      <c r="I62" s="8"/>
      <c r="J62" s="49"/>
      <c r="K62" s="49"/>
      <c r="L62" s="49"/>
    </row>
    <row r="63" spans="1:13" ht="31.5" x14ac:dyDescent="0.25">
      <c r="A63" s="94" t="s">
        <v>173</v>
      </c>
      <c r="B63" s="180" t="s">
        <v>337</v>
      </c>
      <c r="C63" s="114">
        <v>2.99</v>
      </c>
      <c r="D63" s="114">
        <v>1.664152801362238</v>
      </c>
      <c r="E63" s="114">
        <v>1.9115905266011375</v>
      </c>
      <c r="F63" s="114">
        <v>1.9014719877325732</v>
      </c>
      <c r="G63" s="205">
        <v>0.14260660810477926</v>
      </c>
      <c r="H63" s="205">
        <v>-5.2932564415640506E-3</v>
      </c>
      <c r="I63" s="8"/>
      <c r="J63" s="49"/>
      <c r="K63" s="49"/>
      <c r="L63" s="49"/>
    </row>
    <row r="64" spans="1:13" ht="31.5" x14ac:dyDescent="0.25">
      <c r="A64" s="94" t="s">
        <v>174</v>
      </c>
      <c r="B64" s="180" t="s">
        <v>337</v>
      </c>
      <c r="C64" s="114">
        <v>11.87</v>
      </c>
      <c r="D64" s="114">
        <v>5.6608157335172313</v>
      </c>
      <c r="E64" s="114">
        <v>8.3352540603770606</v>
      </c>
      <c r="F64" s="114">
        <v>10.113522606140373</v>
      </c>
      <c r="G64" s="205">
        <v>0.78658396284815013</v>
      </c>
      <c r="H64" s="205">
        <v>0.21334305263910208</v>
      </c>
      <c r="I64" s="8"/>
      <c r="J64" s="49"/>
      <c r="K64" s="49"/>
      <c r="L64" s="49"/>
    </row>
    <row r="65" spans="1:12" ht="16.5" x14ac:dyDescent="0.25">
      <c r="A65" s="94" t="s">
        <v>175</v>
      </c>
      <c r="B65" s="180" t="s">
        <v>338</v>
      </c>
      <c r="C65" s="114">
        <v>3.52</v>
      </c>
      <c r="D65" s="114">
        <v>3.2173009648869253</v>
      </c>
      <c r="E65" s="114">
        <v>4.5006586471669792</v>
      </c>
      <c r="F65" s="114">
        <v>4.0856939467726967</v>
      </c>
      <c r="G65" s="205">
        <v>0.26991350556359645</v>
      </c>
      <c r="H65" s="205">
        <v>-9.2200882787564761E-2</v>
      </c>
      <c r="I65" s="8"/>
      <c r="J65" s="49"/>
      <c r="K65" s="49"/>
      <c r="L65" s="49"/>
    </row>
    <row r="66" spans="1:12" ht="30" x14ac:dyDescent="0.25">
      <c r="A66" s="94" t="s">
        <v>176</v>
      </c>
      <c r="B66" s="180" t="s">
        <v>339</v>
      </c>
      <c r="C66" s="114">
        <v>0.08</v>
      </c>
      <c r="D66" s="114">
        <v>7.4913704995350786E-2</v>
      </c>
      <c r="E66" s="114">
        <v>0.10479623070964125</v>
      </c>
      <c r="F66" s="114">
        <v>9.3803881333581834E-2</v>
      </c>
      <c r="G66" s="205">
        <v>0.25215915217920926</v>
      </c>
      <c r="H66" s="205">
        <v>-0.10489260254518031</v>
      </c>
      <c r="I66" s="8"/>
      <c r="J66" s="49"/>
      <c r="K66" s="49"/>
      <c r="L66" s="49"/>
    </row>
    <row r="67" spans="1:12" ht="25.5" customHeight="1" x14ac:dyDescent="0.25">
      <c r="A67" s="94" t="s">
        <v>177</v>
      </c>
      <c r="B67" s="180" t="s">
        <v>340</v>
      </c>
      <c r="C67" s="115">
        <v>1519.4</v>
      </c>
      <c r="D67" s="115">
        <v>2739</v>
      </c>
      <c r="E67" s="272">
        <v>2739</v>
      </c>
      <c r="F67" s="115">
        <v>2057.3000000000002</v>
      </c>
      <c r="G67" s="205">
        <v>-0.24888645491055122</v>
      </c>
      <c r="H67" s="276">
        <v>-0.24888645491055122</v>
      </c>
      <c r="I67" s="8"/>
      <c r="J67" s="49"/>
      <c r="K67" s="49"/>
      <c r="L67" s="49"/>
    </row>
    <row r="68" spans="1:12" ht="45.75" customHeight="1" thickBot="1" x14ac:dyDescent="0.3">
      <c r="A68" s="483" t="s">
        <v>249</v>
      </c>
      <c r="B68" s="484"/>
      <c r="C68" s="484"/>
      <c r="D68" s="484"/>
      <c r="E68" s="484"/>
      <c r="F68" s="484"/>
      <c r="G68" s="183"/>
      <c r="H68" s="183"/>
      <c r="I68" s="8"/>
    </row>
    <row r="69" spans="1:12" x14ac:dyDescent="0.25">
      <c r="A69" s="96"/>
      <c r="B69" s="97"/>
      <c r="C69" s="97"/>
      <c r="D69" s="97"/>
      <c r="E69" s="97"/>
      <c r="F69" s="97"/>
      <c r="G69" s="97"/>
      <c r="H69" s="97"/>
      <c r="I69" s="8"/>
    </row>
    <row r="70" spans="1:12" x14ac:dyDescent="0.25">
      <c r="A70" s="96"/>
      <c r="B70" s="97"/>
      <c r="C70" s="97"/>
      <c r="D70" s="97"/>
      <c r="E70" s="97"/>
      <c r="F70" s="97"/>
      <c r="G70" s="97"/>
      <c r="H70" s="97"/>
      <c r="I70" s="8"/>
    </row>
    <row r="71" spans="1:12" x14ac:dyDescent="0.25">
      <c r="A71" s="470" t="s">
        <v>178</v>
      </c>
      <c r="B71" s="470"/>
      <c r="C71" s="470"/>
      <c r="D71" s="470"/>
      <c r="E71" s="470"/>
      <c r="F71" s="470"/>
      <c r="G71" s="182"/>
      <c r="H71" s="182"/>
      <c r="I71" s="8"/>
    </row>
    <row r="72" spans="1:12" ht="50.25" customHeight="1" x14ac:dyDescent="0.25">
      <c r="A72" s="84" t="s">
        <v>179</v>
      </c>
      <c r="B72" s="98" t="s">
        <v>207</v>
      </c>
      <c r="C72" s="98">
        <v>2021</v>
      </c>
      <c r="D72" s="98">
        <v>2022</v>
      </c>
      <c r="E72" s="98" t="s">
        <v>267</v>
      </c>
      <c r="F72" s="99">
        <v>2023</v>
      </c>
      <c r="G72" s="98" t="s">
        <v>319</v>
      </c>
      <c r="H72" s="98" t="s">
        <v>318</v>
      </c>
      <c r="I72" s="194"/>
    </row>
    <row r="73" spans="1:12" ht="16.5" x14ac:dyDescent="0.25">
      <c r="A73" s="94" t="s">
        <v>214</v>
      </c>
      <c r="B73" s="95" t="s">
        <v>477</v>
      </c>
      <c r="C73" s="115">
        <v>642</v>
      </c>
      <c r="D73" s="115">
        <v>593.88891924004383</v>
      </c>
      <c r="E73" s="272"/>
      <c r="F73" s="115">
        <v>538.19524036721566</v>
      </c>
      <c r="G73" s="206">
        <v>-9.3777939053140261E-2</v>
      </c>
      <c r="H73" s="276"/>
      <c r="I73" s="8"/>
      <c r="J73" s="50"/>
      <c r="K73" s="50"/>
      <c r="L73" s="50"/>
    </row>
    <row r="74" spans="1:12" ht="16.5" x14ac:dyDescent="0.25">
      <c r="A74" s="94" t="s">
        <v>215</v>
      </c>
      <c r="B74" s="95" t="s">
        <v>477</v>
      </c>
      <c r="C74" s="115">
        <v>50</v>
      </c>
      <c r="D74" s="115">
        <v>46.487225125958332</v>
      </c>
      <c r="E74" s="272"/>
      <c r="F74" s="115">
        <v>42.003460458290441</v>
      </c>
      <c r="G74" s="206">
        <v>-9.6451544602178682E-2</v>
      </c>
      <c r="H74" s="276"/>
      <c r="I74" s="8"/>
      <c r="J74" s="50"/>
      <c r="K74" s="50"/>
      <c r="L74" s="50"/>
    </row>
    <row r="75" spans="1:12" x14ac:dyDescent="0.25">
      <c r="A75" s="94" t="s">
        <v>180</v>
      </c>
      <c r="B75" s="95" t="s">
        <v>477</v>
      </c>
      <c r="C75" s="115">
        <v>33</v>
      </c>
      <c r="D75" s="115">
        <v>30.680560817787828</v>
      </c>
      <c r="E75" s="272"/>
      <c r="F75" s="115">
        <v>27.796453921173878</v>
      </c>
      <c r="G75" s="206">
        <v>-9.4004373444888809E-2</v>
      </c>
      <c r="H75" s="276"/>
      <c r="I75" s="8"/>
      <c r="J75" s="50"/>
      <c r="K75" s="50"/>
      <c r="L75" s="50"/>
    </row>
    <row r="76" spans="1:12" ht="32.25" customHeight="1" thickBot="1" x14ac:dyDescent="0.3">
      <c r="A76" s="483" t="s">
        <v>341</v>
      </c>
      <c r="B76" s="484"/>
      <c r="C76" s="484"/>
      <c r="D76" s="484"/>
      <c r="E76" s="484"/>
      <c r="F76" s="484"/>
      <c r="G76" s="492"/>
      <c r="H76" s="492"/>
      <c r="I76" s="8"/>
    </row>
    <row r="77" spans="1:12" x14ac:dyDescent="0.25">
      <c r="A77" s="96"/>
      <c r="B77" s="97"/>
      <c r="C77" s="97"/>
      <c r="D77" s="97"/>
      <c r="E77" s="97"/>
      <c r="F77" s="97"/>
      <c r="G77" s="97"/>
      <c r="H77" s="97"/>
      <c r="I77" s="8"/>
    </row>
    <row r="78" spans="1:12" x14ac:dyDescent="0.25">
      <c r="A78" s="96"/>
      <c r="B78" s="97"/>
      <c r="C78" s="97"/>
      <c r="D78" s="97"/>
      <c r="E78" s="97"/>
      <c r="F78" s="97"/>
      <c r="G78" s="97"/>
      <c r="H78" s="97"/>
      <c r="I78" s="8"/>
    </row>
    <row r="79" spans="1:12" x14ac:dyDescent="0.25">
      <c r="A79" s="470"/>
      <c r="B79" s="470"/>
      <c r="C79" s="470"/>
      <c r="D79" s="470"/>
      <c r="E79" s="470"/>
      <c r="F79" s="470"/>
      <c r="G79" s="186"/>
      <c r="H79" s="186"/>
      <c r="I79" s="8"/>
    </row>
    <row r="80" spans="1:12" ht="55.5" customHeight="1" x14ac:dyDescent="0.25">
      <c r="A80" s="84" t="s">
        <v>181</v>
      </c>
      <c r="B80" s="98" t="s">
        <v>207</v>
      </c>
      <c r="C80" s="98">
        <v>2021</v>
      </c>
      <c r="D80" s="98">
        <v>2022</v>
      </c>
      <c r="E80" s="98" t="s">
        <v>267</v>
      </c>
      <c r="F80" s="99">
        <v>2023</v>
      </c>
      <c r="G80" s="98" t="s">
        <v>319</v>
      </c>
      <c r="H80" s="98" t="s">
        <v>318</v>
      </c>
      <c r="I80" s="194"/>
    </row>
    <row r="81" spans="1:9" ht="17.25" x14ac:dyDescent="0.25">
      <c r="A81" s="94" t="s">
        <v>182</v>
      </c>
      <c r="B81" s="180" t="s">
        <v>342</v>
      </c>
      <c r="C81" s="115">
        <v>62321.716773410728</v>
      </c>
      <c r="D81" s="115">
        <v>54460</v>
      </c>
      <c r="E81" s="272"/>
      <c r="F81" s="115">
        <v>54893.82</v>
      </c>
      <c r="G81" s="206">
        <v>7.9658464928387754E-3</v>
      </c>
      <c r="H81" s="276">
        <v>7.9658464928387754E-3</v>
      </c>
      <c r="I81" s="8"/>
    </row>
    <row r="82" spans="1:9" ht="17.25" x14ac:dyDescent="0.25">
      <c r="A82" s="94" t="s">
        <v>183</v>
      </c>
      <c r="B82" s="180" t="s">
        <v>343</v>
      </c>
      <c r="C82" s="114">
        <v>9.7256112318056687</v>
      </c>
      <c r="D82" s="114">
        <v>8.7331622835150746</v>
      </c>
      <c r="E82" s="277"/>
      <c r="F82" s="114">
        <v>9.0733586776859507</v>
      </c>
      <c r="G82" s="206">
        <v>3.8954548550304502E-2</v>
      </c>
      <c r="H82" s="276">
        <v>3.8954548550304502E-2</v>
      </c>
      <c r="I82" s="8"/>
    </row>
    <row r="83" spans="1:9" ht="17.25" x14ac:dyDescent="0.25">
      <c r="A83" s="94" t="s">
        <v>184</v>
      </c>
      <c r="B83" s="180" t="s">
        <v>344</v>
      </c>
      <c r="C83" s="114">
        <v>0.22115107230266545</v>
      </c>
      <c r="D83" s="114">
        <v>0.20334856767332796</v>
      </c>
      <c r="E83" s="277"/>
      <c r="F83" s="114">
        <v>0.2083162057135918</v>
      </c>
      <c r="G83" s="206">
        <v>2.4429176448610021E-2</v>
      </c>
      <c r="H83" s="276">
        <v>2.4429176448610021E-2</v>
      </c>
      <c r="I83" s="8"/>
    </row>
    <row r="84" spans="1:9" ht="38.25" customHeight="1" thickBot="1" x14ac:dyDescent="0.3">
      <c r="A84" s="483" t="s">
        <v>250</v>
      </c>
      <c r="B84" s="484"/>
      <c r="C84" s="484"/>
      <c r="D84" s="484"/>
      <c r="E84" s="484"/>
      <c r="F84" s="484"/>
      <c r="G84" s="492"/>
      <c r="H84" s="492"/>
      <c r="I84" s="8"/>
    </row>
    <row r="85" spans="1:9" x14ac:dyDescent="0.25">
      <c r="A85" s="5"/>
      <c r="B85" s="5"/>
      <c r="C85" s="5"/>
      <c r="D85" s="5"/>
      <c r="E85" s="5"/>
      <c r="F85" s="5"/>
      <c r="G85" s="5"/>
      <c r="H85" s="5"/>
      <c r="I85" s="8"/>
    </row>
    <row r="86" spans="1:9" x14ac:dyDescent="0.25">
      <c r="A86" s="5"/>
      <c r="B86" s="5"/>
      <c r="C86" s="5"/>
      <c r="D86" s="5"/>
      <c r="E86" s="5"/>
      <c r="F86" s="5"/>
      <c r="G86" s="5"/>
      <c r="H86" s="5"/>
      <c r="I86" s="8"/>
    </row>
    <row r="87" spans="1:9" x14ac:dyDescent="0.25">
      <c r="A87" s="470" t="s">
        <v>355</v>
      </c>
      <c r="B87" s="470"/>
      <c r="C87" s="470"/>
      <c r="D87" s="470"/>
      <c r="E87" s="470"/>
      <c r="F87" s="470"/>
      <c r="G87" s="4"/>
      <c r="H87" s="4"/>
      <c r="I87" s="8"/>
    </row>
    <row r="88" spans="1:9" ht="57" customHeight="1" x14ac:dyDescent="0.25">
      <c r="A88" s="84" t="s">
        <v>185</v>
      </c>
      <c r="B88" s="98" t="s">
        <v>207</v>
      </c>
      <c r="C88" s="98">
        <v>2021</v>
      </c>
      <c r="D88" s="98">
        <v>2022</v>
      </c>
      <c r="E88" s="98" t="s">
        <v>267</v>
      </c>
      <c r="F88" s="99">
        <v>2023</v>
      </c>
      <c r="G88" s="98" t="s">
        <v>319</v>
      </c>
      <c r="H88" s="98" t="s">
        <v>318</v>
      </c>
      <c r="I88" s="194"/>
    </row>
    <row r="89" spans="1:9" x14ac:dyDescent="0.25">
      <c r="A89" s="107" t="s">
        <v>478</v>
      </c>
      <c r="B89" s="95" t="s">
        <v>469</v>
      </c>
      <c r="C89" s="115">
        <v>209243</v>
      </c>
      <c r="D89" s="115">
        <v>129850</v>
      </c>
      <c r="E89" s="272"/>
      <c r="F89" s="115">
        <v>187962.5</v>
      </c>
      <c r="G89" s="206">
        <v>0.44753561802079322</v>
      </c>
      <c r="H89" s="276">
        <v>0.44753561802079322</v>
      </c>
      <c r="I89" s="8"/>
    </row>
    <row r="90" spans="1:9" x14ac:dyDescent="0.25">
      <c r="A90" s="94" t="s">
        <v>479</v>
      </c>
      <c r="B90" s="95" t="s">
        <v>480</v>
      </c>
      <c r="C90" s="115">
        <v>32.65</v>
      </c>
      <c r="D90" s="115">
        <v>20.822642719692109</v>
      </c>
      <c r="E90" s="272"/>
      <c r="F90" s="115">
        <v>31.068181818181817</v>
      </c>
      <c r="G90" s="206">
        <v>0.49203836594672179</v>
      </c>
      <c r="H90" s="276">
        <v>0.49203836594672179</v>
      </c>
      <c r="I90" s="8"/>
    </row>
    <row r="91" spans="1:9" ht="27.75" customHeight="1" x14ac:dyDescent="0.25">
      <c r="A91" s="94" t="s">
        <v>481</v>
      </c>
      <c r="B91" s="95" t="s">
        <v>148</v>
      </c>
      <c r="C91" s="115">
        <v>100</v>
      </c>
      <c r="D91" s="115">
        <v>100</v>
      </c>
      <c r="E91" s="272"/>
      <c r="F91" s="115">
        <v>100</v>
      </c>
      <c r="G91" s="206">
        <v>0</v>
      </c>
      <c r="H91" s="276">
        <v>0</v>
      </c>
      <c r="I91" s="8"/>
    </row>
    <row r="92" spans="1:9" ht="30" x14ac:dyDescent="0.25">
      <c r="A92" s="94" t="s">
        <v>482</v>
      </c>
      <c r="B92" s="94" t="s">
        <v>483</v>
      </c>
      <c r="C92" s="94">
        <v>52</v>
      </c>
      <c r="D92" s="94">
        <v>45</v>
      </c>
      <c r="E92" s="278"/>
      <c r="F92" s="94">
        <v>45</v>
      </c>
      <c r="G92" s="206">
        <v>0</v>
      </c>
      <c r="H92" s="276">
        <v>0</v>
      </c>
      <c r="I92" s="194"/>
    </row>
    <row r="93" spans="1:9" x14ac:dyDescent="0.25">
      <c r="I93" s="8"/>
    </row>
    <row r="94" spans="1:9" x14ac:dyDescent="0.25">
      <c r="I94" s="8"/>
    </row>
    <row r="95" spans="1:9" x14ac:dyDescent="0.25">
      <c r="A95" s="473" t="s">
        <v>390</v>
      </c>
      <c r="B95" s="470"/>
      <c r="C95" s="470"/>
      <c r="D95" s="470"/>
      <c r="E95" s="470"/>
      <c r="F95" s="470"/>
      <c r="G95" s="24"/>
      <c r="H95" s="24"/>
      <c r="I95" s="8"/>
    </row>
    <row r="96" spans="1:9" ht="39.75" customHeight="1" x14ac:dyDescent="0.25">
      <c r="A96" s="489" t="s">
        <v>186</v>
      </c>
      <c r="B96" s="490"/>
      <c r="C96" s="490"/>
      <c r="D96" s="490"/>
      <c r="E96" s="490"/>
      <c r="F96" s="490"/>
      <c r="G96" s="189"/>
      <c r="H96" s="189"/>
      <c r="I96" s="8"/>
    </row>
    <row r="97" spans="1:9" ht="45" x14ac:dyDescent="0.25">
      <c r="A97" s="121" t="s">
        <v>484</v>
      </c>
      <c r="B97" s="122" t="s">
        <v>207</v>
      </c>
      <c r="C97" s="122">
        <v>2021</v>
      </c>
      <c r="D97" s="122">
        <v>2022</v>
      </c>
      <c r="E97" s="122" t="s">
        <v>267</v>
      </c>
      <c r="F97" s="122">
        <v>2023</v>
      </c>
      <c r="G97" s="309" t="s">
        <v>319</v>
      </c>
      <c r="H97" s="309" t="s">
        <v>318</v>
      </c>
      <c r="I97" s="194"/>
    </row>
    <row r="98" spans="1:9" ht="15" customHeight="1" x14ac:dyDescent="0.25">
      <c r="A98" s="116" t="s">
        <v>485</v>
      </c>
      <c r="B98" s="117" t="s">
        <v>469</v>
      </c>
      <c r="C98" s="310">
        <v>265541.67</v>
      </c>
      <c r="D98" s="310">
        <v>356535.41</v>
      </c>
      <c r="E98" s="310">
        <v>362479.12</v>
      </c>
      <c r="F98" s="310">
        <v>304582.81999999995</v>
      </c>
      <c r="G98" s="311">
        <v>-0.14571509180532735</v>
      </c>
      <c r="H98" s="311">
        <v>-0.1597231310868335</v>
      </c>
      <c r="I98" s="8"/>
    </row>
    <row r="99" spans="1:9" x14ac:dyDescent="0.25">
      <c r="A99" s="94" t="s">
        <v>486</v>
      </c>
      <c r="B99" s="95" t="s">
        <v>469</v>
      </c>
      <c r="C99" s="310">
        <v>46643.240000000005</v>
      </c>
      <c r="D99" s="115">
        <v>83754.600000000006</v>
      </c>
      <c r="E99" s="310">
        <v>83754.600000000006</v>
      </c>
      <c r="F99" s="310">
        <v>37382.280000000006</v>
      </c>
      <c r="G99" s="311">
        <v>-0.5536689328108545</v>
      </c>
      <c r="H99" s="311">
        <v>-0.5536689328108545</v>
      </c>
      <c r="I99" s="8"/>
    </row>
    <row r="100" spans="1:9" x14ac:dyDescent="0.25">
      <c r="A100" s="94" t="s">
        <v>487</v>
      </c>
      <c r="B100" s="95" t="s">
        <v>469</v>
      </c>
      <c r="C100" s="310">
        <v>312184.90999999997</v>
      </c>
      <c r="D100" s="115">
        <v>440290.00999999995</v>
      </c>
      <c r="E100" s="310">
        <v>446233.72</v>
      </c>
      <c r="F100" s="310">
        <v>341965.09999999992</v>
      </c>
      <c r="G100" s="311">
        <v>-0.22331851226876587</v>
      </c>
      <c r="H100" s="311">
        <v>-0.23366369533884634</v>
      </c>
      <c r="I100" s="8"/>
    </row>
    <row r="101" spans="1:9" x14ac:dyDescent="0.25">
      <c r="A101" s="94" t="s">
        <v>488</v>
      </c>
      <c r="B101" s="95" t="s">
        <v>469</v>
      </c>
      <c r="C101" s="310">
        <v>861182.79000000015</v>
      </c>
      <c r="D101" s="115">
        <v>861182.79000000015</v>
      </c>
      <c r="E101" s="310">
        <v>1160883.6599999999</v>
      </c>
      <c r="F101" s="310">
        <v>1115724.52</v>
      </c>
      <c r="G101" s="311">
        <v>0.29557224430831908</v>
      </c>
      <c r="H101" s="311">
        <v>-3.8900659520007284E-2</v>
      </c>
      <c r="I101" s="8"/>
    </row>
    <row r="102" spans="1:9" ht="15" customHeight="1" x14ac:dyDescent="0.25">
      <c r="A102" s="94" t="s">
        <v>489</v>
      </c>
      <c r="B102" s="95" t="s">
        <v>469</v>
      </c>
      <c r="C102" s="310">
        <v>1173367.7000000002</v>
      </c>
      <c r="D102" s="115">
        <v>1301472.8</v>
      </c>
      <c r="E102" s="310">
        <v>1607117.38</v>
      </c>
      <c r="F102" s="310">
        <v>1457689.6199999999</v>
      </c>
      <c r="G102" s="311">
        <v>0.12003079895330876</v>
      </c>
      <c r="H102" s="311">
        <v>-9.2978746829307526E-2</v>
      </c>
      <c r="I102" s="8"/>
    </row>
    <row r="103" spans="1:9" ht="45" x14ac:dyDescent="0.25">
      <c r="A103" s="94" t="s">
        <v>322</v>
      </c>
      <c r="B103" s="95" t="s">
        <v>148</v>
      </c>
      <c r="C103" s="312">
        <v>0.26605889185461634</v>
      </c>
      <c r="D103" s="313">
        <v>0.33829999999999999</v>
      </c>
      <c r="E103" s="311">
        <v>0.27766093849349077</v>
      </c>
      <c r="F103" s="311">
        <v>0.23459390483963241</v>
      </c>
      <c r="G103" s="311">
        <v>-0.30655068034397748</v>
      </c>
      <c r="H103" s="311">
        <v>-0.15510656229690725</v>
      </c>
      <c r="I103" s="8"/>
    </row>
    <row r="104" spans="1:9" ht="68.25" customHeight="1" thickBot="1" x14ac:dyDescent="0.3">
      <c r="A104" s="471" t="s">
        <v>345</v>
      </c>
      <c r="B104" s="472"/>
      <c r="C104" s="472"/>
      <c r="D104" s="472"/>
      <c r="E104" s="472"/>
      <c r="F104" s="472"/>
      <c r="G104" s="472">
        <v>0</v>
      </c>
      <c r="H104" s="472">
        <v>0</v>
      </c>
      <c r="I104" s="201"/>
    </row>
    <row r="105" spans="1:9" x14ac:dyDescent="0.25">
      <c r="A105" s="487"/>
      <c r="B105" s="487"/>
      <c r="C105" s="487"/>
      <c r="D105" s="487"/>
      <c r="E105" s="487"/>
      <c r="F105" s="487"/>
      <c r="G105" s="488"/>
      <c r="H105" s="488"/>
      <c r="I105" s="8"/>
    </row>
    <row r="106" spans="1:9" ht="45" x14ac:dyDescent="0.25">
      <c r="A106" s="307" t="s">
        <v>490</v>
      </c>
      <c r="B106" s="122" t="s">
        <v>207</v>
      </c>
      <c r="C106" s="122">
        <v>2021</v>
      </c>
      <c r="D106" s="122">
        <v>2022</v>
      </c>
      <c r="E106" s="122" t="s">
        <v>267</v>
      </c>
      <c r="F106" s="122">
        <v>2023</v>
      </c>
      <c r="G106" s="122" t="s">
        <v>319</v>
      </c>
      <c r="H106" s="309" t="s">
        <v>318</v>
      </c>
      <c r="I106" s="194"/>
    </row>
    <row r="107" spans="1:9" ht="17.25" customHeight="1" x14ac:dyDescent="0.25">
      <c r="A107" s="107" t="s">
        <v>323</v>
      </c>
      <c r="B107" s="95" t="s">
        <v>491</v>
      </c>
      <c r="C107" s="115">
        <v>29</v>
      </c>
      <c r="D107" s="115">
        <v>2</v>
      </c>
      <c r="E107" s="272"/>
      <c r="F107" s="115">
        <v>14</v>
      </c>
      <c r="G107" s="206">
        <v>6</v>
      </c>
      <c r="H107" s="207"/>
      <c r="I107" s="8"/>
    </row>
    <row r="108" spans="1:9" ht="17.25" customHeight="1" x14ac:dyDescent="0.25">
      <c r="A108" s="107" t="s">
        <v>492</v>
      </c>
      <c r="B108" s="95" t="s">
        <v>491</v>
      </c>
      <c r="C108" s="115">
        <v>958</v>
      </c>
      <c r="D108" s="115">
        <v>862</v>
      </c>
      <c r="E108" s="272"/>
      <c r="F108" s="115">
        <v>2288</v>
      </c>
      <c r="G108" s="206">
        <v>1.654292343387471</v>
      </c>
      <c r="H108" s="279"/>
      <c r="I108" s="8"/>
    </row>
    <row r="109" spans="1:9" x14ac:dyDescent="0.25">
      <c r="A109" s="94" t="s">
        <v>493</v>
      </c>
      <c r="B109" s="95" t="s">
        <v>469</v>
      </c>
      <c r="C109" s="115">
        <v>659</v>
      </c>
      <c r="D109" s="115">
        <v>672.24</v>
      </c>
      <c r="E109" s="272"/>
      <c r="F109" s="115">
        <v>1168.17</v>
      </c>
      <c r="G109" s="206">
        <v>0.73772759728668347</v>
      </c>
      <c r="H109" s="279"/>
      <c r="I109" s="8"/>
    </row>
    <row r="110" spans="1:9" ht="15.75" customHeight="1" thickBot="1" x14ac:dyDescent="0.3">
      <c r="A110" s="483" t="s">
        <v>494</v>
      </c>
      <c r="B110" s="493"/>
      <c r="C110" s="493"/>
      <c r="D110" s="493"/>
      <c r="E110" s="493"/>
      <c r="F110" s="493"/>
      <c r="G110" s="493">
        <v>0</v>
      </c>
      <c r="H110" s="493">
        <v>0</v>
      </c>
      <c r="I110" s="8"/>
    </row>
    <row r="111" spans="1:9" ht="11.25" customHeight="1" x14ac:dyDescent="0.25">
      <c r="A111" s="85"/>
      <c r="B111" s="101"/>
      <c r="C111" s="101"/>
      <c r="D111" s="101"/>
      <c r="E111" s="101"/>
      <c r="F111" s="101"/>
      <c r="G111" s="101"/>
      <c r="H111" s="101"/>
      <c r="I111" s="8"/>
    </row>
    <row r="112" spans="1:9" ht="45" x14ac:dyDescent="0.25">
      <c r="A112" s="307" t="s">
        <v>495</v>
      </c>
      <c r="B112" s="122" t="s">
        <v>207</v>
      </c>
      <c r="C112" s="122">
        <v>2021</v>
      </c>
      <c r="D112" s="122">
        <v>2022</v>
      </c>
      <c r="E112" s="122" t="s">
        <v>267</v>
      </c>
      <c r="F112" s="122">
        <v>2023</v>
      </c>
      <c r="G112" s="122" t="s">
        <v>319</v>
      </c>
      <c r="H112" s="309" t="s">
        <v>318</v>
      </c>
      <c r="I112" s="194"/>
    </row>
    <row r="113" spans="1:11" x14ac:dyDescent="0.25">
      <c r="A113" s="94" t="s">
        <v>496</v>
      </c>
      <c r="B113" s="95" t="s">
        <v>469</v>
      </c>
      <c r="C113" s="115">
        <v>241719.47</v>
      </c>
      <c r="D113" s="115">
        <v>331975.46999999997</v>
      </c>
      <c r="E113" s="115">
        <v>338041.41</v>
      </c>
      <c r="F113" s="115">
        <v>270766.15999999997</v>
      </c>
      <c r="G113" s="311">
        <v>-0.18437901450971664</v>
      </c>
      <c r="H113" s="311">
        <v>-0.19901481892410758</v>
      </c>
      <c r="I113" s="8"/>
      <c r="J113" s="51"/>
    </row>
    <row r="114" spans="1:11" ht="30" x14ac:dyDescent="0.25">
      <c r="A114" s="94" t="s">
        <v>497</v>
      </c>
      <c r="B114" s="95" t="s">
        <v>148</v>
      </c>
      <c r="C114" s="313">
        <v>1.1552</v>
      </c>
      <c r="D114" s="313">
        <v>2.5566</v>
      </c>
      <c r="E114" s="206">
        <v>2.6033223719676548</v>
      </c>
      <c r="F114" s="206">
        <v>1.4405328722484536</v>
      </c>
      <c r="G114" s="311">
        <v>-0.43654350612201609</v>
      </c>
      <c r="H114" s="311">
        <v>-0.44665597785353661</v>
      </c>
      <c r="I114" s="8"/>
      <c r="J114" s="51"/>
    </row>
    <row r="115" spans="1:11" x14ac:dyDescent="0.25">
      <c r="A115" s="94" t="s">
        <v>498</v>
      </c>
      <c r="B115" s="95" t="s">
        <v>469</v>
      </c>
      <c r="C115" s="115">
        <v>23163.200000000001</v>
      </c>
      <c r="D115" s="115">
        <v>23887.7</v>
      </c>
      <c r="E115" s="115">
        <v>23765.47</v>
      </c>
      <c r="F115" s="115">
        <v>32648.49</v>
      </c>
      <c r="G115" s="311">
        <v>0.36674899634539954</v>
      </c>
      <c r="H115" s="311">
        <v>0.37377842727284588</v>
      </c>
      <c r="I115" s="8"/>
      <c r="J115" s="43"/>
    </row>
    <row r="116" spans="1:11" s="52" customFormat="1" ht="51.75" customHeight="1" thickBot="1" x14ac:dyDescent="0.25">
      <c r="A116" s="494" t="s">
        <v>499</v>
      </c>
      <c r="B116" s="494"/>
      <c r="C116" s="494"/>
      <c r="D116" s="494"/>
      <c r="E116" s="494"/>
      <c r="F116" s="494"/>
      <c r="G116" s="494">
        <v>0</v>
      </c>
      <c r="H116" s="494">
        <v>0</v>
      </c>
      <c r="I116" s="25"/>
    </row>
    <row r="117" spans="1:11" s="52" customFormat="1" ht="12" x14ac:dyDescent="0.2">
      <c r="A117" s="85"/>
      <c r="B117" s="102"/>
      <c r="C117" s="102"/>
      <c r="D117" s="102"/>
      <c r="E117" s="102"/>
      <c r="F117" s="102"/>
      <c r="G117" s="102"/>
      <c r="H117" s="102"/>
      <c r="I117" s="25"/>
    </row>
    <row r="118" spans="1:11" ht="45" x14ac:dyDescent="0.25">
      <c r="A118" s="307" t="s">
        <v>500</v>
      </c>
      <c r="B118" s="122" t="s">
        <v>207</v>
      </c>
      <c r="C118" s="122">
        <v>2021</v>
      </c>
      <c r="D118" s="122">
        <v>2022</v>
      </c>
      <c r="E118" s="122" t="s">
        <v>267</v>
      </c>
      <c r="F118" s="122">
        <v>2023</v>
      </c>
      <c r="G118" s="122" t="s">
        <v>319</v>
      </c>
      <c r="H118" s="122" t="s">
        <v>318</v>
      </c>
      <c r="I118" s="194"/>
    </row>
    <row r="119" spans="1:11" ht="19.7" customHeight="1" x14ac:dyDescent="0.25">
      <c r="A119" s="94" t="s">
        <v>488</v>
      </c>
      <c r="B119" s="95" t="s">
        <v>469</v>
      </c>
      <c r="C119" s="115">
        <v>861182.79000000015</v>
      </c>
      <c r="D119" s="115">
        <v>861182.79000000015</v>
      </c>
      <c r="E119" s="115">
        <v>1160883.6599999999</v>
      </c>
      <c r="F119" s="115">
        <v>1115724.52</v>
      </c>
      <c r="G119" s="206">
        <v>0.29557224430831908</v>
      </c>
      <c r="H119" s="206">
        <v>-3.8900659520007284E-2</v>
      </c>
      <c r="I119" s="8"/>
    </row>
    <row r="120" spans="1:11" ht="34.5" customHeight="1" thickBot="1" x14ac:dyDescent="0.3">
      <c r="A120" s="483" t="s">
        <v>392</v>
      </c>
      <c r="B120" s="492"/>
      <c r="C120" s="492"/>
      <c r="D120" s="492"/>
      <c r="E120" s="492"/>
      <c r="F120" s="492"/>
      <c r="G120" s="492"/>
      <c r="H120" s="492"/>
      <c r="I120" s="8"/>
    </row>
    <row r="121" spans="1:11" x14ac:dyDescent="0.25">
      <c r="A121" s="85"/>
      <c r="B121" s="102"/>
      <c r="C121" s="102"/>
      <c r="D121" s="102"/>
      <c r="E121" s="102"/>
      <c r="F121" s="102"/>
      <c r="G121" s="102"/>
      <c r="H121" s="102"/>
      <c r="I121" s="8"/>
    </row>
    <row r="122" spans="1:11" ht="45" x14ac:dyDescent="0.25">
      <c r="A122" s="307" t="s">
        <v>501</v>
      </c>
      <c r="B122" s="122" t="s">
        <v>207</v>
      </c>
      <c r="C122" s="122">
        <v>2021</v>
      </c>
      <c r="D122" s="122">
        <v>2022</v>
      </c>
      <c r="E122" s="122" t="s">
        <v>267</v>
      </c>
      <c r="F122" s="122">
        <v>2023</v>
      </c>
      <c r="G122" s="122" t="s">
        <v>319</v>
      </c>
      <c r="H122" s="122" t="s">
        <v>318</v>
      </c>
      <c r="I122" s="194"/>
    </row>
    <row r="123" spans="1:11" x14ac:dyDescent="0.25">
      <c r="A123" s="94" t="s">
        <v>502</v>
      </c>
      <c r="B123" s="95" t="s">
        <v>469</v>
      </c>
      <c r="C123" s="115">
        <v>40700.94</v>
      </c>
      <c r="D123" s="115">
        <v>60524</v>
      </c>
      <c r="E123" s="272"/>
      <c r="F123" s="115">
        <v>36384.980000000003</v>
      </c>
      <c r="G123" s="206">
        <v>-0.39883385103430041</v>
      </c>
      <c r="H123" s="207"/>
      <c r="I123" s="8"/>
      <c r="J123" s="53"/>
      <c r="K123" s="43"/>
    </row>
    <row r="124" spans="1:11" x14ac:dyDescent="0.25">
      <c r="A124" s="94" t="s">
        <v>502</v>
      </c>
      <c r="B124" s="95" t="s">
        <v>503</v>
      </c>
      <c r="C124" s="115">
        <v>3203</v>
      </c>
      <c r="D124" s="115">
        <v>3312</v>
      </c>
      <c r="E124" s="272"/>
      <c r="F124" s="115">
        <v>3339</v>
      </c>
      <c r="G124" s="206">
        <v>8.152173913043478E-3</v>
      </c>
      <c r="H124" s="279"/>
      <c r="I124" s="8"/>
      <c r="J124" s="53"/>
      <c r="K124" s="43"/>
    </row>
    <row r="125" spans="1:11" x14ac:dyDescent="0.25">
      <c r="A125" s="94" t="s">
        <v>504</v>
      </c>
      <c r="B125" s="95" t="s">
        <v>503</v>
      </c>
      <c r="C125" s="115">
        <v>1841</v>
      </c>
      <c r="D125" s="115">
        <v>871</v>
      </c>
      <c r="E125" s="272"/>
      <c r="F125" s="115">
        <v>1349</v>
      </c>
      <c r="G125" s="206">
        <v>0.54879448909299655</v>
      </c>
      <c r="H125" s="279"/>
      <c r="I125" s="8"/>
      <c r="J125" s="53"/>
      <c r="K125" s="43"/>
    </row>
    <row r="126" spans="1:11" x14ac:dyDescent="0.25">
      <c r="A126" s="94" t="s">
        <v>504</v>
      </c>
      <c r="B126" s="95" t="s">
        <v>469</v>
      </c>
      <c r="C126" s="115">
        <v>6063</v>
      </c>
      <c r="D126" s="115">
        <v>5147</v>
      </c>
      <c r="E126" s="272"/>
      <c r="F126" s="115">
        <v>8188</v>
      </c>
      <c r="G126" s="206">
        <v>0.59082960948125118</v>
      </c>
      <c r="H126" s="279"/>
      <c r="I126" s="8"/>
      <c r="J126" s="53"/>
      <c r="K126" s="43"/>
    </row>
    <row r="127" spans="1:11" ht="42" customHeight="1" thickBot="1" x14ac:dyDescent="0.3">
      <c r="A127" s="495" t="s">
        <v>505</v>
      </c>
      <c r="B127" s="496"/>
      <c r="C127" s="496"/>
      <c r="D127" s="496"/>
      <c r="E127" s="496"/>
      <c r="F127" s="496"/>
      <c r="G127" s="496">
        <v>0</v>
      </c>
      <c r="H127" s="496">
        <v>0</v>
      </c>
      <c r="I127" s="8"/>
    </row>
    <row r="128" spans="1:11" x14ac:dyDescent="0.25">
      <c r="A128" s="85"/>
      <c r="B128" s="102"/>
      <c r="C128" s="102"/>
      <c r="D128" s="102"/>
      <c r="E128" s="102"/>
      <c r="F128" s="102"/>
      <c r="G128" s="102"/>
      <c r="H128" s="102"/>
      <c r="I128" s="8"/>
    </row>
    <row r="129" spans="1:10" ht="45" x14ac:dyDescent="0.25">
      <c r="A129" s="307" t="s">
        <v>506</v>
      </c>
      <c r="B129" s="122" t="s">
        <v>207</v>
      </c>
      <c r="C129" s="122">
        <v>2021</v>
      </c>
      <c r="D129" s="122">
        <v>2022</v>
      </c>
      <c r="E129" s="122" t="s">
        <v>267</v>
      </c>
      <c r="F129" s="122">
        <v>2023</v>
      </c>
      <c r="G129" s="122" t="s">
        <v>319</v>
      </c>
      <c r="H129" s="309" t="s">
        <v>318</v>
      </c>
      <c r="I129" s="194"/>
    </row>
    <row r="130" spans="1:10" x14ac:dyDescent="0.25">
      <c r="A130" s="94" t="s">
        <v>507</v>
      </c>
      <c r="B130" s="95" t="s">
        <v>469</v>
      </c>
      <c r="C130" s="115">
        <v>5091</v>
      </c>
      <c r="D130" s="115">
        <v>22732</v>
      </c>
      <c r="E130" s="272"/>
      <c r="F130" s="115">
        <v>112</v>
      </c>
      <c r="G130" s="206">
        <v>-0.99507302481083937</v>
      </c>
      <c r="H130" s="207"/>
      <c r="J130" s="53"/>
    </row>
    <row r="131" spans="1:10" x14ac:dyDescent="0.25">
      <c r="A131" s="94" t="s">
        <v>508</v>
      </c>
      <c r="B131" s="95" t="s">
        <v>469</v>
      </c>
      <c r="C131" s="115">
        <v>460</v>
      </c>
      <c r="D131" s="115">
        <v>281</v>
      </c>
      <c r="E131" s="272"/>
      <c r="F131" s="115">
        <v>383</v>
      </c>
      <c r="G131" s="206">
        <v>0.36298932384341637</v>
      </c>
      <c r="H131" s="279"/>
      <c r="J131" s="53"/>
    </row>
    <row r="132" spans="1:10" ht="15.75" thickBot="1" x14ac:dyDescent="0.3">
      <c r="A132" s="118" t="s">
        <v>509</v>
      </c>
      <c r="B132" s="119" t="s">
        <v>469</v>
      </c>
      <c r="C132" s="329">
        <v>391.3</v>
      </c>
      <c r="D132" s="329">
        <v>217.6</v>
      </c>
      <c r="E132" s="330"/>
      <c r="F132" s="329">
        <v>502.3</v>
      </c>
      <c r="G132" s="331">
        <v>1.3083639705882355</v>
      </c>
      <c r="H132" s="280"/>
      <c r="J132" s="53"/>
    </row>
    <row r="133" spans="1:10" x14ac:dyDescent="0.25">
      <c r="A133" s="54"/>
      <c r="B133" s="54"/>
      <c r="C133" s="54"/>
      <c r="D133" s="54"/>
      <c r="E133" s="54"/>
      <c r="F133" s="54"/>
      <c r="G133" s="54"/>
      <c r="H133" s="54"/>
    </row>
    <row r="134" spans="1:10" ht="45" x14ac:dyDescent="0.25">
      <c r="A134" s="307" t="s">
        <v>510</v>
      </c>
      <c r="B134" s="122" t="s">
        <v>207</v>
      </c>
      <c r="C134" s="122">
        <v>2021</v>
      </c>
      <c r="D134" s="122">
        <v>2022</v>
      </c>
      <c r="E134" s="122" t="s">
        <v>267</v>
      </c>
      <c r="F134" s="122">
        <v>2023</v>
      </c>
      <c r="G134" s="122" t="s">
        <v>319</v>
      </c>
      <c r="H134" s="309" t="s">
        <v>318</v>
      </c>
      <c r="I134" s="194"/>
    </row>
    <row r="135" spans="1:10" x14ac:dyDescent="0.25">
      <c r="A135" s="94" t="s">
        <v>511</v>
      </c>
      <c r="B135" s="95" t="s">
        <v>512</v>
      </c>
      <c r="C135" s="115">
        <v>6408</v>
      </c>
      <c r="D135" s="115">
        <v>6236</v>
      </c>
      <c r="E135" s="272"/>
      <c r="F135" s="115">
        <v>6050</v>
      </c>
      <c r="G135" s="206">
        <v>-2.9826812059012189E-2</v>
      </c>
      <c r="H135" s="206"/>
    </row>
    <row r="136" spans="1:10" ht="17.25" x14ac:dyDescent="0.25">
      <c r="A136" s="94" t="s">
        <v>513</v>
      </c>
      <c r="B136" s="180" t="s">
        <v>464</v>
      </c>
      <c r="C136" s="115">
        <v>281806.08000000002</v>
      </c>
      <c r="D136" s="115">
        <v>267816</v>
      </c>
      <c r="E136" s="272"/>
      <c r="F136" s="115">
        <v>263512</v>
      </c>
      <c r="G136" s="206">
        <v>-1.6070735131582879E-2</v>
      </c>
      <c r="H136" s="332"/>
    </row>
    <row r="137" spans="1:10" x14ac:dyDescent="0.25">
      <c r="A137" s="54"/>
      <c r="B137" s="54"/>
      <c r="C137" s="54"/>
      <c r="D137" s="54"/>
      <c r="E137" s="54"/>
      <c r="F137" s="54"/>
      <c r="G137" s="54"/>
      <c r="H137" s="54"/>
    </row>
    <row r="138" spans="1:10" ht="15.75" thickBot="1" x14ac:dyDescent="0.3">
      <c r="A138" s="54"/>
      <c r="B138" s="54"/>
      <c r="C138" s="54"/>
      <c r="D138" s="54"/>
      <c r="E138" s="54"/>
      <c r="F138" s="54"/>
      <c r="G138" s="54"/>
      <c r="H138" s="54"/>
    </row>
    <row r="139" spans="1:10" ht="44.25" customHeight="1" thickBot="1" x14ac:dyDescent="0.3">
      <c r="A139" s="485" t="s">
        <v>457</v>
      </c>
      <c r="B139" s="486"/>
      <c r="C139" s="486"/>
      <c r="D139" s="486"/>
      <c r="E139" s="486"/>
      <c r="F139" s="486"/>
      <c r="G139" s="486"/>
      <c r="H139" s="486"/>
    </row>
    <row r="142" spans="1:10" ht="15.75" thickBot="1" x14ac:dyDescent="0.3">
      <c r="A142" s="473" t="s">
        <v>456</v>
      </c>
      <c r="B142" s="470"/>
      <c r="C142" s="470"/>
      <c r="D142" s="470"/>
      <c r="E142" s="470"/>
      <c r="F142" s="470"/>
    </row>
    <row r="143" spans="1:10" ht="45" customHeight="1" thickBot="1" x14ac:dyDescent="0.3">
      <c r="A143" s="485" t="s">
        <v>402</v>
      </c>
      <c r="B143" s="486"/>
      <c r="C143" s="486"/>
      <c r="D143" s="486"/>
      <c r="E143" s="486"/>
      <c r="F143" s="486"/>
      <c r="G143" s="486"/>
      <c r="H143" s="486"/>
    </row>
  </sheetData>
  <sheetProtection algorithmName="SHA-512" hashValue="83ZWbIM0xrtFQo+BgiCqpzxNOQhowg88ixTmMyJlb/iAQBuhnaD2C+JwD03TaDE86VN82wvyJfxb0Yd0mZ+BXQ==" saltValue="gRdkjm2iiu/Dw4PC7AvFDQ==" spinCount="100000" sheet="1" objects="1" scenarios="1" selectLockedCells="1" selectUnlockedCells="1"/>
  <mergeCells count="30">
    <mergeCell ref="A142:F142"/>
    <mergeCell ref="A143:H143"/>
    <mergeCell ref="A105:H105"/>
    <mergeCell ref="A96:F96"/>
    <mergeCell ref="A24:F24"/>
    <mergeCell ref="A95:F95"/>
    <mergeCell ref="A76:H76"/>
    <mergeCell ref="A84:H84"/>
    <mergeCell ref="A87:F87"/>
    <mergeCell ref="A139:H139"/>
    <mergeCell ref="A110:H110"/>
    <mergeCell ref="A116:H116"/>
    <mergeCell ref="A120:H120"/>
    <mergeCell ref="A127:H127"/>
    <mergeCell ref="J14:K14"/>
    <mergeCell ref="A79:F79"/>
    <mergeCell ref="A104:H104"/>
    <mergeCell ref="J2:O2"/>
    <mergeCell ref="A10:F10"/>
    <mergeCell ref="A13:F13"/>
    <mergeCell ref="J13:O13"/>
    <mergeCell ref="J10:Q10"/>
    <mergeCell ref="A2:F2"/>
    <mergeCell ref="J21:Q21"/>
    <mergeCell ref="A53:H53"/>
    <mergeCell ref="A56:F56"/>
    <mergeCell ref="A68:F68"/>
    <mergeCell ref="A71:F71"/>
    <mergeCell ref="A21:H21"/>
    <mergeCell ref="A32:H32"/>
  </mergeCells>
  <pageMargins left="0.70866141732283472" right="0.70866141732283472" top="0.74803149606299213" bottom="0.74803149606299213" header="0.31496062992125984" footer="0.31496062992125984"/>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0888-56E9-418E-B392-270EDECD45F0}">
  <sheetPr>
    <pageSetUpPr fitToPage="1"/>
  </sheetPr>
  <dimension ref="A1:XEZ307"/>
  <sheetViews>
    <sheetView showGridLines="0" topLeftCell="A181" zoomScaleNormal="100" workbookViewId="0">
      <selection activeCell="C186" sqref="C186"/>
    </sheetView>
  </sheetViews>
  <sheetFormatPr defaultColWidth="9.140625" defaultRowHeight="50.25" customHeight="1" x14ac:dyDescent="0.25"/>
  <cols>
    <col min="1" max="1" width="54" style="347" bestFit="1" customWidth="1"/>
    <col min="2" max="2" width="31.42578125" style="347" customWidth="1"/>
    <col min="3" max="3" width="34.7109375" style="347" customWidth="1"/>
    <col min="4" max="4" width="29.28515625" style="347" customWidth="1"/>
    <col min="5" max="5" width="29.5703125" style="347" customWidth="1"/>
    <col min="6" max="6" width="25.140625" style="347" customWidth="1"/>
    <col min="7" max="7" width="16.7109375" style="347" customWidth="1"/>
    <col min="8" max="8" width="15.5703125" style="347" customWidth="1"/>
    <col min="9" max="9" width="11.5703125" style="347" customWidth="1"/>
    <col min="10" max="10" width="21.85546875" style="347" bestFit="1" customWidth="1"/>
    <col min="11" max="11" width="14.140625" style="347" bestFit="1" customWidth="1"/>
    <col min="12" max="12" width="23" style="347" customWidth="1"/>
    <col min="13" max="13" width="21.42578125" style="347" customWidth="1"/>
    <col min="14" max="14" width="17.140625" style="347" customWidth="1"/>
    <col min="15" max="15" width="15.85546875" style="347" customWidth="1"/>
    <col min="16" max="19" width="13.85546875" style="347" customWidth="1"/>
    <col min="20" max="16384" width="9.140625" style="347"/>
  </cols>
  <sheetData>
    <row r="1" spans="1:15" ht="12.75" customHeight="1" x14ac:dyDescent="0.25">
      <c r="A1" s="430"/>
      <c r="B1" s="431"/>
      <c r="C1" s="431"/>
      <c r="D1" s="431"/>
      <c r="E1" s="431"/>
      <c r="F1" s="431"/>
      <c r="G1" s="431"/>
      <c r="H1" s="431"/>
      <c r="I1" s="431"/>
      <c r="J1" s="431"/>
      <c r="K1" s="431"/>
      <c r="L1" s="431"/>
      <c r="M1" s="431"/>
      <c r="N1" s="431"/>
      <c r="O1" s="431"/>
    </row>
    <row r="2" spans="1:15" ht="14.25" customHeight="1" x14ac:dyDescent="0.25">
      <c r="A2" s="504" t="s">
        <v>124</v>
      </c>
      <c r="B2" s="504"/>
      <c r="C2" s="504"/>
      <c r="D2" s="504"/>
      <c r="E2" s="229"/>
      <c r="K2" s="346"/>
      <c r="L2" s="1"/>
      <c r="M2" s="1"/>
      <c r="N2" s="1"/>
      <c r="O2" s="1"/>
    </row>
    <row r="3" spans="1:15" ht="50.25" customHeight="1" x14ac:dyDescent="0.25">
      <c r="A3" s="505" t="s">
        <v>252</v>
      </c>
      <c r="B3" s="506"/>
      <c r="C3" s="506"/>
      <c r="D3" s="506"/>
      <c r="E3" s="229"/>
    </row>
    <row r="4" spans="1:15" ht="50.25" customHeight="1" x14ac:dyDescent="0.25">
      <c r="A4" s="385" t="s">
        <v>366</v>
      </c>
      <c r="B4" s="386" t="s">
        <v>11</v>
      </c>
      <c r="C4" s="387" t="s">
        <v>12</v>
      </c>
      <c r="D4" s="387" t="s">
        <v>10</v>
      </c>
      <c r="E4" s="1"/>
      <c r="F4" s="346"/>
    </row>
    <row r="5" spans="1:15" ht="15" x14ac:dyDescent="0.25">
      <c r="A5" s="120" t="s">
        <v>96</v>
      </c>
      <c r="B5" s="91">
        <v>3689</v>
      </c>
      <c r="C5" s="91">
        <v>6917</v>
      </c>
      <c r="D5" s="92">
        <v>10606</v>
      </c>
      <c r="E5" s="1"/>
      <c r="F5" s="346"/>
    </row>
    <row r="6" spans="1:15" ht="15" x14ac:dyDescent="0.25">
      <c r="A6" s="256" t="s">
        <v>97</v>
      </c>
      <c r="B6" s="379">
        <v>74</v>
      </c>
      <c r="C6" s="379">
        <v>48</v>
      </c>
      <c r="D6" s="380">
        <v>122</v>
      </c>
      <c r="E6" s="1"/>
      <c r="F6" s="346"/>
    </row>
    <row r="7" spans="1:15" ht="15" x14ac:dyDescent="0.25">
      <c r="A7" s="256" t="s">
        <v>98</v>
      </c>
      <c r="B7" s="341">
        <v>3763</v>
      </c>
      <c r="C7" s="341">
        <v>6965</v>
      </c>
      <c r="D7" s="341">
        <v>10728</v>
      </c>
      <c r="E7" s="1"/>
      <c r="F7" s="346"/>
    </row>
    <row r="8" spans="1:15" ht="50.25" customHeight="1" x14ac:dyDescent="0.25">
      <c r="A8" s="388" t="s">
        <v>367</v>
      </c>
      <c r="B8" s="389" t="s">
        <v>11</v>
      </c>
      <c r="C8" s="390" t="s">
        <v>12</v>
      </c>
      <c r="D8" s="391" t="s">
        <v>10</v>
      </c>
      <c r="E8" s="1"/>
      <c r="F8" s="346"/>
    </row>
    <row r="9" spans="1:15" ht="15" x14ac:dyDescent="0.25">
      <c r="A9" s="256" t="s">
        <v>96</v>
      </c>
      <c r="B9" s="341">
        <v>2610</v>
      </c>
      <c r="C9" s="341">
        <v>3595</v>
      </c>
      <c r="D9" s="92">
        <v>6205</v>
      </c>
      <c r="E9" s="1"/>
      <c r="F9" s="346"/>
    </row>
    <row r="10" spans="1:15" ht="15" x14ac:dyDescent="0.25">
      <c r="A10" s="256" t="s">
        <v>97</v>
      </c>
      <c r="B10" s="341">
        <v>71</v>
      </c>
      <c r="C10" s="341">
        <v>47</v>
      </c>
      <c r="D10" s="92">
        <v>118</v>
      </c>
      <c r="E10" s="1"/>
      <c r="F10" s="346"/>
    </row>
    <row r="11" spans="1:15" ht="15" x14ac:dyDescent="0.25">
      <c r="A11" s="256" t="s">
        <v>98</v>
      </c>
      <c r="B11" s="341">
        <v>2681</v>
      </c>
      <c r="C11" s="341">
        <v>3642</v>
      </c>
      <c r="D11" s="92">
        <v>6323</v>
      </c>
      <c r="E11" s="1"/>
      <c r="F11" s="346"/>
    </row>
    <row r="12" spans="1:15" ht="50.25" customHeight="1" x14ac:dyDescent="0.25">
      <c r="A12" s="388" t="s">
        <v>368</v>
      </c>
      <c r="B12" s="389" t="s">
        <v>11</v>
      </c>
      <c r="C12" s="390" t="s">
        <v>12</v>
      </c>
      <c r="D12" s="391" t="s">
        <v>10</v>
      </c>
      <c r="E12" s="1"/>
      <c r="F12" s="346"/>
    </row>
    <row r="13" spans="1:15" ht="15" x14ac:dyDescent="0.25">
      <c r="A13" s="256" t="s">
        <v>96</v>
      </c>
      <c r="B13" s="341">
        <v>1079</v>
      </c>
      <c r="C13" s="341">
        <v>3322</v>
      </c>
      <c r="D13" s="341">
        <v>4401</v>
      </c>
      <c r="E13" s="1"/>
      <c r="F13" s="346"/>
      <c r="G13" s="230"/>
      <c r="H13" s="231"/>
      <c r="I13" s="231"/>
      <c r="J13" s="231"/>
    </row>
    <row r="14" spans="1:15" ht="15" x14ac:dyDescent="0.25">
      <c r="A14" s="256" t="s">
        <v>97</v>
      </c>
      <c r="B14" s="341">
        <v>3</v>
      </c>
      <c r="C14" s="341">
        <v>1</v>
      </c>
      <c r="D14" s="341">
        <v>4</v>
      </c>
      <c r="E14" s="1"/>
      <c r="F14" s="346"/>
      <c r="G14" s="230"/>
      <c r="H14" s="231"/>
      <c r="I14" s="231"/>
      <c r="J14" s="231"/>
    </row>
    <row r="15" spans="1:15" ht="15" x14ac:dyDescent="0.25">
      <c r="A15" s="256" t="s">
        <v>98</v>
      </c>
      <c r="B15" s="341">
        <v>1082</v>
      </c>
      <c r="C15" s="341">
        <v>3323</v>
      </c>
      <c r="D15" s="341">
        <v>4405</v>
      </c>
      <c r="E15" s="346"/>
      <c r="F15" s="346"/>
      <c r="G15" s="230"/>
      <c r="H15" s="231"/>
      <c r="I15" s="231"/>
      <c r="J15" s="231"/>
      <c r="K15" s="346"/>
      <c r="L15" s="1"/>
      <c r="M15" s="1"/>
      <c r="N15" s="1"/>
      <c r="O15" s="1"/>
    </row>
    <row r="16" spans="1:15" ht="100.5" customHeight="1" thickBot="1" x14ac:dyDescent="0.3">
      <c r="A16" s="604" t="s">
        <v>443</v>
      </c>
      <c r="B16" s="605"/>
      <c r="C16" s="605"/>
      <c r="D16" s="605"/>
      <c r="E16" s="346"/>
      <c r="F16" s="346"/>
      <c r="G16" s="606"/>
      <c r="H16" s="607"/>
      <c r="I16" s="607"/>
      <c r="J16" s="607"/>
      <c r="K16" s="346"/>
      <c r="L16" s="1"/>
      <c r="M16" s="1"/>
      <c r="N16" s="1"/>
      <c r="O16" s="1"/>
    </row>
    <row r="17" spans="1:1024 1033:2047 2056:3070 3079:4093 4102:5116 5125:6139 6148:7162 7171:8185 8194:9208 9217:12288 12297:13311 13320:14334 14343:15357 15366:16380" ht="15" x14ac:dyDescent="0.25">
      <c r="A17" s="346"/>
      <c r="B17" s="346"/>
      <c r="C17" s="346"/>
      <c r="D17" s="346"/>
      <c r="E17" s="346"/>
      <c r="F17" s="346"/>
      <c r="G17" s="346"/>
      <c r="H17" s="346"/>
      <c r="I17" s="346"/>
      <c r="J17" s="346"/>
      <c r="K17" s="346"/>
      <c r="L17" s="1"/>
      <c r="M17" s="1"/>
      <c r="N17" s="1"/>
      <c r="O17" s="1"/>
    </row>
    <row r="18" spans="1:1024 1033:2047 2056:3070 3079:4093 4102:5116 5125:6139 6148:7162 7171:8185 8194:9208 9217:12288 12297:13311 13320:14334 14343:15357 15366:16380" ht="15" x14ac:dyDescent="0.25">
      <c r="A18" s="346"/>
      <c r="B18" s="346"/>
      <c r="C18" s="346"/>
      <c r="D18" s="346"/>
      <c r="E18" s="346"/>
      <c r="F18" s="346"/>
      <c r="G18" s="346"/>
      <c r="H18" s="346"/>
      <c r="I18" s="346"/>
      <c r="J18" s="346"/>
      <c r="K18" s="346"/>
      <c r="L18" s="1"/>
      <c r="M18" s="1"/>
      <c r="N18" s="1"/>
      <c r="O18" s="1"/>
    </row>
    <row r="19" spans="1:1024 1033:2047 2056:3070 3079:4093 4102:5116 5125:6139 6148:7162 7171:8185 8194:9208 9217:12288 12297:13311 13320:14334 14343:15357 15366:16380" ht="50.25" customHeight="1" x14ac:dyDescent="0.25">
      <c r="A19" s="608" t="s">
        <v>1</v>
      </c>
      <c r="B19" s="609"/>
      <c r="C19" s="609"/>
      <c r="D19" s="609"/>
      <c r="E19" s="609"/>
      <c r="F19" s="609"/>
      <c r="G19" s="609"/>
      <c r="H19" s="609"/>
      <c r="I19" s="609"/>
      <c r="J19" s="609"/>
      <c r="K19" s="609"/>
      <c r="L19" s="1"/>
      <c r="M19" s="10"/>
      <c r="N19" s="1"/>
      <c r="O19" s="1"/>
    </row>
    <row r="20" spans="1:1024 1033:2047 2056:3070 3079:4093 4102:5116 5125:6139 6148:7162 7171:8185 8194:9208 9217:12288 12297:13311 13320:14334 14343:15357 15366:16380" ht="15" x14ac:dyDescent="0.25">
      <c r="A20" s="584" t="s">
        <v>15</v>
      </c>
      <c r="B20" s="529" t="s">
        <v>23</v>
      </c>
      <c r="C20" s="529"/>
      <c r="D20" s="529" t="s">
        <v>24</v>
      </c>
      <c r="E20" s="529"/>
      <c r="F20" s="529" t="s">
        <v>25</v>
      </c>
      <c r="G20" s="529"/>
      <c r="H20" s="529" t="s">
        <v>26</v>
      </c>
      <c r="I20" s="529"/>
      <c r="J20" s="529" t="s">
        <v>10</v>
      </c>
      <c r="K20" s="603"/>
      <c r="L20" s="1"/>
      <c r="M20" s="1"/>
    </row>
    <row r="21" spans="1:1024 1033:2047 2056:3070 3079:4093 4102:5116 5125:6139 6148:7162 7171:8185 8194:9208 9217:12288 12297:13311 13320:14334 14343:15357 15366:16380" ht="15" x14ac:dyDescent="0.25">
      <c r="A21" s="585"/>
      <c r="B21" s="124" t="s">
        <v>16</v>
      </c>
      <c r="C21" s="124" t="s">
        <v>17</v>
      </c>
      <c r="D21" s="124" t="s">
        <v>16</v>
      </c>
      <c r="E21" s="124" t="s">
        <v>17</v>
      </c>
      <c r="F21" s="124" t="s">
        <v>16</v>
      </c>
      <c r="G21" s="124" t="s">
        <v>17</v>
      </c>
      <c r="H21" s="124" t="s">
        <v>16</v>
      </c>
      <c r="I21" s="124" t="s">
        <v>17</v>
      </c>
      <c r="J21" s="124" t="s">
        <v>16</v>
      </c>
      <c r="K21" s="125" t="s">
        <v>17</v>
      </c>
      <c r="L21" s="1"/>
      <c r="M21" s="1"/>
    </row>
    <row r="22" spans="1:1024 1033:2047 2056:3070 3079:4093 4102:5116 5125:6139 6148:7162 7171:8185 8194:9208 9217:12288 12297:13311 13320:14334 14343:15357 15366:16380" ht="15" x14ac:dyDescent="0.25">
      <c r="A22" s="256" t="s">
        <v>9</v>
      </c>
      <c r="B22" s="341">
        <v>8</v>
      </c>
      <c r="C22" s="341">
        <v>16</v>
      </c>
      <c r="D22" s="341">
        <v>328</v>
      </c>
      <c r="E22" s="341">
        <v>566</v>
      </c>
      <c r="F22" s="341">
        <v>1248</v>
      </c>
      <c r="G22" s="341">
        <v>2240</v>
      </c>
      <c r="H22" s="341">
        <v>1097</v>
      </c>
      <c r="I22" s="341">
        <v>820</v>
      </c>
      <c r="J22" s="341">
        <v>2681</v>
      </c>
      <c r="K22" s="341">
        <v>3642</v>
      </c>
      <c r="L22" s="232"/>
      <c r="M22" s="1"/>
      <c r="N22" s="1"/>
      <c r="O22" s="1"/>
    </row>
    <row r="23" spans="1:1024 1033:2047 2056:3070 3079:4093 4102:5116 5125:6139 6148:7162 7171:8185 8194:9208 9217:12288 12297:13311 13320:14334 14343:15357 15366:16380" s="12" customFormat="1" ht="15" x14ac:dyDescent="0.25">
      <c r="A23" s="256" t="s">
        <v>13</v>
      </c>
      <c r="B23" s="341">
        <v>99</v>
      </c>
      <c r="C23" s="341">
        <v>302</v>
      </c>
      <c r="D23" s="341">
        <v>406</v>
      </c>
      <c r="E23" s="341">
        <v>1318</v>
      </c>
      <c r="F23" s="341">
        <v>396</v>
      </c>
      <c r="G23" s="341">
        <v>1153</v>
      </c>
      <c r="H23" s="341">
        <v>181</v>
      </c>
      <c r="I23" s="341">
        <v>550</v>
      </c>
      <c r="J23" s="341">
        <v>1082</v>
      </c>
      <c r="K23" s="341">
        <v>3323</v>
      </c>
      <c r="L23" s="232"/>
      <c r="M23" s="11"/>
      <c r="U23" s="346"/>
      <c r="V23" s="346"/>
      <c r="W23" s="2"/>
      <c r="AF23" s="346"/>
      <c r="AG23" s="346"/>
      <c r="AH23" s="2"/>
      <c r="AQ23" s="346"/>
      <c r="AR23" s="346"/>
      <c r="AS23" s="2"/>
      <c r="BB23" s="346"/>
      <c r="BC23" s="346"/>
      <c r="BD23" s="2"/>
      <c r="BM23" s="346"/>
      <c r="BN23" s="346"/>
      <c r="BO23" s="2"/>
      <c r="BX23" s="346"/>
      <c r="BY23" s="346"/>
      <c r="BZ23" s="2"/>
      <c r="CI23" s="346"/>
      <c r="CJ23" s="346"/>
      <c r="CK23" s="2"/>
      <c r="CT23" s="346"/>
      <c r="CU23" s="346"/>
      <c r="CV23" s="2"/>
      <c r="DE23" s="346"/>
      <c r="DF23" s="346"/>
      <c r="DG23" s="2"/>
      <c r="DP23" s="346"/>
      <c r="DQ23" s="346"/>
      <c r="DR23" s="2"/>
      <c r="EA23" s="346"/>
      <c r="EB23" s="346"/>
      <c r="EC23" s="2"/>
      <c r="EL23" s="346"/>
      <c r="EM23" s="346"/>
      <c r="EN23" s="2"/>
      <c r="EW23" s="346"/>
      <c r="EX23" s="346"/>
      <c r="EY23" s="2"/>
      <c r="FH23" s="346"/>
      <c r="FI23" s="346"/>
      <c r="FJ23" s="2"/>
      <c r="FS23" s="346"/>
      <c r="FT23" s="346"/>
      <c r="FU23" s="2"/>
      <c r="GD23" s="346"/>
      <c r="GE23" s="346"/>
      <c r="GF23" s="2"/>
      <c r="GO23" s="346"/>
      <c r="GP23" s="346"/>
      <c r="GQ23" s="2"/>
      <c r="GZ23" s="346"/>
      <c r="HA23" s="346"/>
      <c r="HB23" s="2"/>
      <c r="HK23" s="346"/>
      <c r="HL23" s="346"/>
      <c r="HM23" s="2"/>
      <c r="HV23" s="346"/>
      <c r="HW23" s="346"/>
      <c r="HX23" s="2"/>
      <c r="IG23" s="346"/>
      <c r="IH23" s="346"/>
      <c r="II23" s="2"/>
      <c r="IR23" s="346"/>
      <c r="IS23" s="346"/>
      <c r="IT23" s="2"/>
      <c r="JC23" s="346"/>
      <c r="JD23" s="346"/>
      <c r="JE23" s="2"/>
      <c r="JN23" s="346"/>
      <c r="JO23" s="346"/>
      <c r="JP23" s="2"/>
      <c r="JY23" s="346"/>
      <c r="JZ23" s="346"/>
      <c r="KA23" s="2"/>
      <c r="KJ23" s="346"/>
      <c r="KK23" s="346"/>
      <c r="KL23" s="2"/>
      <c r="KU23" s="346"/>
      <c r="KV23" s="346"/>
      <c r="KW23" s="2"/>
      <c r="LF23" s="346"/>
      <c r="LG23" s="346"/>
      <c r="LH23" s="2"/>
      <c r="LQ23" s="346"/>
      <c r="LR23" s="346"/>
      <c r="LS23" s="2"/>
      <c r="MB23" s="346"/>
      <c r="MC23" s="346"/>
      <c r="MD23" s="2"/>
      <c r="MM23" s="346"/>
      <c r="MN23" s="346"/>
      <c r="MO23" s="2"/>
      <c r="MX23" s="346"/>
      <c r="MY23" s="346"/>
      <c r="MZ23" s="2"/>
      <c r="NI23" s="346"/>
      <c r="NJ23" s="346"/>
      <c r="NK23" s="2"/>
      <c r="NT23" s="346"/>
      <c r="NU23" s="346"/>
      <c r="NV23" s="2"/>
      <c r="OE23" s="346"/>
      <c r="OF23" s="346"/>
      <c r="OG23" s="2"/>
      <c r="OP23" s="346"/>
      <c r="OQ23" s="346"/>
      <c r="OR23" s="2"/>
      <c r="PA23" s="346"/>
      <c r="PB23" s="346"/>
      <c r="PC23" s="2"/>
      <c r="PL23" s="346"/>
      <c r="PM23" s="346"/>
      <c r="PN23" s="2"/>
      <c r="PW23" s="346"/>
      <c r="PX23" s="346"/>
      <c r="PY23" s="2"/>
      <c r="QH23" s="346"/>
      <c r="QI23" s="346"/>
      <c r="QJ23" s="2"/>
      <c r="QS23" s="346"/>
      <c r="QT23" s="346"/>
      <c r="QU23" s="2"/>
      <c r="RD23" s="346"/>
      <c r="RE23" s="346"/>
      <c r="RF23" s="2"/>
      <c r="RO23" s="346"/>
      <c r="RP23" s="346"/>
      <c r="RQ23" s="2"/>
      <c r="RZ23" s="346"/>
      <c r="SA23" s="346"/>
      <c r="SB23" s="2"/>
      <c r="SK23" s="346"/>
      <c r="SL23" s="346"/>
      <c r="SM23" s="2"/>
      <c r="SV23" s="346"/>
      <c r="SW23" s="346"/>
      <c r="SX23" s="2"/>
      <c r="TG23" s="346"/>
      <c r="TH23" s="346"/>
      <c r="TI23" s="2"/>
      <c r="TR23" s="346"/>
      <c r="TS23" s="346"/>
      <c r="TT23" s="2"/>
      <c r="UC23" s="346"/>
      <c r="UD23" s="346"/>
      <c r="UE23" s="2"/>
      <c r="UN23" s="346"/>
      <c r="UO23" s="346"/>
      <c r="UP23" s="2"/>
      <c r="UY23" s="346"/>
      <c r="UZ23" s="346"/>
      <c r="VA23" s="2"/>
      <c r="VJ23" s="346"/>
      <c r="VK23" s="346"/>
      <c r="VL23" s="2"/>
      <c r="VU23" s="346"/>
      <c r="VV23" s="346"/>
      <c r="VW23" s="2"/>
      <c r="WF23" s="346"/>
      <c r="WG23" s="346"/>
      <c r="WH23" s="2"/>
      <c r="WQ23" s="346"/>
      <c r="WR23" s="346"/>
      <c r="WS23" s="2"/>
      <c r="XB23" s="346"/>
      <c r="XC23" s="346"/>
      <c r="XD23" s="2"/>
      <c r="XM23" s="346"/>
      <c r="XN23" s="346"/>
      <c r="XO23" s="2"/>
      <c r="XX23" s="346"/>
      <c r="XY23" s="346"/>
      <c r="XZ23" s="2"/>
      <c r="YI23" s="346"/>
      <c r="YJ23" s="346"/>
      <c r="YK23" s="2"/>
      <c r="YT23" s="346"/>
      <c r="YU23" s="346"/>
      <c r="YV23" s="2"/>
      <c r="ZE23" s="346"/>
      <c r="ZF23" s="346"/>
      <c r="ZG23" s="2"/>
      <c r="ZP23" s="346"/>
      <c r="ZQ23" s="346"/>
      <c r="ZR23" s="2"/>
      <c r="AAA23" s="346"/>
      <c r="AAB23" s="346"/>
      <c r="AAC23" s="2"/>
      <c r="AAL23" s="346"/>
      <c r="AAM23" s="346"/>
      <c r="AAN23" s="2"/>
      <c r="AAW23" s="346"/>
      <c r="AAX23" s="346"/>
      <c r="AAY23" s="2"/>
      <c r="ABH23" s="346"/>
      <c r="ABI23" s="346"/>
      <c r="ABJ23" s="2"/>
      <c r="ABS23" s="346"/>
      <c r="ABT23" s="346"/>
      <c r="ABU23" s="2"/>
      <c r="ACD23" s="346"/>
      <c r="ACE23" s="346"/>
      <c r="ACF23" s="2"/>
      <c r="ACO23" s="346"/>
      <c r="ACP23" s="346"/>
      <c r="ACQ23" s="2"/>
      <c r="ACZ23" s="346"/>
      <c r="ADA23" s="346"/>
      <c r="ADB23" s="2"/>
      <c r="ADK23" s="346"/>
      <c r="ADL23" s="346"/>
      <c r="ADM23" s="2"/>
      <c r="ADV23" s="346"/>
      <c r="ADW23" s="346"/>
      <c r="ADX23" s="2"/>
      <c r="AEG23" s="346"/>
      <c r="AEH23" s="346"/>
      <c r="AEI23" s="2"/>
      <c r="AER23" s="346"/>
      <c r="AES23" s="346"/>
      <c r="AET23" s="2"/>
      <c r="AFC23" s="346"/>
      <c r="AFD23" s="346"/>
      <c r="AFE23" s="2"/>
      <c r="AFN23" s="346"/>
      <c r="AFO23" s="346"/>
      <c r="AFP23" s="2"/>
      <c r="AFY23" s="346"/>
      <c r="AFZ23" s="346"/>
      <c r="AGA23" s="2"/>
      <c r="AGJ23" s="346"/>
      <c r="AGK23" s="346"/>
      <c r="AGL23" s="2"/>
      <c r="AGU23" s="346"/>
      <c r="AGV23" s="346"/>
      <c r="AGW23" s="2"/>
      <c r="AHF23" s="346"/>
      <c r="AHG23" s="346"/>
      <c r="AHH23" s="2"/>
      <c r="AHQ23" s="346"/>
      <c r="AHR23" s="346"/>
      <c r="AHS23" s="2"/>
      <c r="AIB23" s="346"/>
      <c r="AIC23" s="346"/>
      <c r="AID23" s="2"/>
      <c r="AIM23" s="346"/>
      <c r="AIN23" s="346"/>
      <c r="AIO23" s="2"/>
      <c r="AIX23" s="346"/>
      <c r="AIY23" s="346"/>
      <c r="AIZ23" s="2"/>
      <c r="AJI23" s="346"/>
      <c r="AJJ23" s="346"/>
      <c r="AJK23" s="2"/>
      <c r="AJT23" s="346"/>
      <c r="AJU23" s="346"/>
      <c r="AJV23" s="2"/>
      <c r="AKE23" s="346"/>
      <c r="AKF23" s="346"/>
      <c r="AKG23" s="2"/>
      <c r="AKP23" s="346"/>
      <c r="AKQ23" s="346"/>
      <c r="AKR23" s="2"/>
      <c r="ALA23" s="346"/>
      <c r="ALB23" s="346"/>
      <c r="ALC23" s="2"/>
      <c r="ALL23" s="346"/>
      <c r="ALM23" s="346"/>
      <c r="ALN23" s="2"/>
      <c r="ALW23" s="346"/>
      <c r="ALX23" s="346"/>
      <c r="ALY23" s="2"/>
      <c r="AMH23" s="346"/>
      <c r="AMI23" s="346"/>
      <c r="AMJ23" s="2"/>
      <c r="AMS23" s="346"/>
      <c r="AMT23" s="346"/>
      <c r="AMU23" s="2"/>
      <c r="AND23" s="346"/>
      <c r="ANE23" s="346"/>
      <c r="ANF23" s="2"/>
      <c r="ANO23" s="346"/>
      <c r="ANP23" s="346"/>
      <c r="ANQ23" s="2"/>
      <c r="ANZ23" s="346"/>
      <c r="AOA23" s="346"/>
      <c r="AOB23" s="2"/>
      <c r="AOK23" s="346"/>
      <c r="AOL23" s="346"/>
      <c r="AOM23" s="2"/>
      <c r="AOV23" s="346"/>
      <c r="AOW23" s="346"/>
      <c r="AOX23" s="2"/>
      <c r="APG23" s="346"/>
      <c r="APH23" s="346"/>
      <c r="API23" s="2"/>
      <c r="APR23" s="346"/>
      <c r="APS23" s="346"/>
      <c r="APT23" s="2"/>
      <c r="AQC23" s="346"/>
      <c r="AQD23" s="346"/>
      <c r="AQE23" s="2"/>
      <c r="AQN23" s="346"/>
      <c r="AQO23" s="346"/>
      <c r="AQP23" s="2"/>
      <c r="AQY23" s="346"/>
      <c r="AQZ23" s="346"/>
      <c r="ARA23" s="2"/>
      <c r="ARJ23" s="346"/>
      <c r="ARK23" s="346"/>
      <c r="ARL23" s="2"/>
      <c r="ARU23" s="346"/>
      <c r="ARV23" s="346"/>
      <c r="ARW23" s="2"/>
      <c r="ASF23" s="346"/>
      <c r="ASG23" s="346"/>
      <c r="ASH23" s="2"/>
      <c r="ASQ23" s="346"/>
      <c r="ASR23" s="346"/>
      <c r="ASS23" s="2"/>
      <c r="ATB23" s="346"/>
      <c r="ATC23" s="346"/>
      <c r="ATD23" s="2"/>
      <c r="ATM23" s="346"/>
      <c r="ATN23" s="346"/>
      <c r="ATO23" s="2"/>
      <c r="ATX23" s="346"/>
      <c r="ATY23" s="346"/>
      <c r="ATZ23" s="2"/>
      <c r="AUI23" s="346"/>
      <c r="AUJ23" s="346"/>
      <c r="AUK23" s="2"/>
      <c r="AUT23" s="346"/>
      <c r="AUU23" s="346"/>
      <c r="AUV23" s="2"/>
      <c r="AVE23" s="346"/>
      <c r="AVF23" s="346"/>
      <c r="AVG23" s="2"/>
      <c r="AVP23" s="346"/>
      <c r="AVQ23" s="346"/>
      <c r="AVR23" s="2"/>
      <c r="AWA23" s="346"/>
      <c r="AWB23" s="346"/>
      <c r="AWC23" s="2"/>
      <c r="AWL23" s="346"/>
      <c r="AWM23" s="346"/>
      <c r="AWN23" s="2"/>
      <c r="AWW23" s="346"/>
      <c r="AWX23" s="346"/>
      <c r="AWY23" s="2"/>
      <c r="AXH23" s="346"/>
      <c r="AXI23" s="346"/>
      <c r="AXJ23" s="2"/>
      <c r="AXS23" s="346"/>
      <c r="AXT23" s="346"/>
      <c r="AXU23" s="2"/>
      <c r="AYD23" s="346"/>
      <c r="AYE23" s="346"/>
      <c r="AYF23" s="2"/>
      <c r="AYO23" s="346"/>
      <c r="AYP23" s="346"/>
      <c r="AYQ23" s="2"/>
      <c r="AYZ23" s="346"/>
      <c r="AZA23" s="346"/>
      <c r="AZB23" s="2"/>
      <c r="AZK23" s="346"/>
      <c r="AZL23" s="346"/>
      <c r="AZM23" s="2"/>
      <c r="AZV23" s="346"/>
      <c r="AZW23" s="346"/>
      <c r="AZX23" s="2"/>
      <c r="BAG23" s="346"/>
      <c r="BAH23" s="346"/>
      <c r="BAI23" s="2"/>
      <c r="BAR23" s="346"/>
      <c r="BAS23" s="346"/>
      <c r="BAT23" s="2"/>
      <c r="BBC23" s="346"/>
      <c r="BBD23" s="346"/>
      <c r="BBE23" s="2"/>
      <c r="BBN23" s="346"/>
      <c r="BBO23" s="346"/>
      <c r="BBP23" s="2"/>
      <c r="BBY23" s="346"/>
      <c r="BBZ23" s="346"/>
      <c r="BCA23" s="2"/>
      <c r="BCJ23" s="346"/>
      <c r="BCK23" s="346"/>
      <c r="BCL23" s="2"/>
      <c r="BCU23" s="346"/>
      <c r="BCV23" s="346"/>
      <c r="BCW23" s="2"/>
      <c r="BDF23" s="346"/>
      <c r="BDG23" s="346"/>
      <c r="BDH23" s="2"/>
      <c r="BDQ23" s="346"/>
      <c r="BDR23" s="346"/>
      <c r="BDS23" s="2"/>
      <c r="BEB23" s="346"/>
      <c r="BEC23" s="346"/>
      <c r="BED23" s="2"/>
      <c r="BEM23" s="346"/>
      <c r="BEN23" s="346"/>
      <c r="BEO23" s="2"/>
      <c r="BEX23" s="346"/>
      <c r="BEY23" s="346"/>
      <c r="BEZ23" s="2"/>
      <c r="BFI23" s="346"/>
      <c r="BFJ23" s="346"/>
      <c r="BFK23" s="2"/>
      <c r="BFT23" s="346"/>
      <c r="BFU23" s="346"/>
      <c r="BFV23" s="2"/>
      <c r="BGE23" s="346"/>
      <c r="BGF23" s="346"/>
      <c r="BGG23" s="2"/>
      <c r="BGP23" s="346"/>
      <c r="BGQ23" s="346"/>
      <c r="BGR23" s="2"/>
      <c r="BHA23" s="346"/>
      <c r="BHB23" s="346"/>
      <c r="BHC23" s="2"/>
      <c r="BHL23" s="346"/>
      <c r="BHM23" s="346"/>
      <c r="BHN23" s="2"/>
      <c r="BHW23" s="346"/>
      <c r="BHX23" s="346"/>
      <c r="BHY23" s="2"/>
      <c r="BIH23" s="346"/>
      <c r="BII23" s="346"/>
      <c r="BIJ23" s="2"/>
      <c r="BIS23" s="346"/>
      <c r="BIT23" s="346"/>
      <c r="BIU23" s="2"/>
      <c r="BJD23" s="346"/>
      <c r="BJE23" s="346"/>
      <c r="BJF23" s="2"/>
      <c r="BJO23" s="346"/>
      <c r="BJP23" s="346"/>
      <c r="BJQ23" s="2"/>
      <c r="BJZ23" s="346"/>
      <c r="BKA23" s="346"/>
      <c r="BKB23" s="2"/>
      <c r="BKK23" s="346"/>
      <c r="BKL23" s="346"/>
      <c r="BKM23" s="2"/>
      <c r="BKV23" s="346"/>
      <c r="BKW23" s="346"/>
      <c r="BKX23" s="2"/>
      <c r="BLG23" s="346"/>
      <c r="BLH23" s="346"/>
      <c r="BLI23" s="2"/>
      <c r="BLR23" s="346"/>
      <c r="BLS23" s="346"/>
      <c r="BLT23" s="2"/>
      <c r="BMC23" s="346"/>
      <c r="BMD23" s="346"/>
      <c r="BME23" s="2"/>
      <c r="BMN23" s="346"/>
      <c r="BMO23" s="346"/>
      <c r="BMP23" s="2"/>
      <c r="BMY23" s="346"/>
      <c r="BMZ23" s="346"/>
      <c r="BNA23" s="2"/>
      <c r="BNJ23" s="346"/>
      <c r="BNK23" s="346"/>
      <c r="BNL23" s="2"/>
      <c r="BNU23" s="346"/>
      <c r="BNV23" s="346"/>
      <c r="BNW23" s="2"/>
      <c r="BOF23" s="346"/>
      <c r="BOG23" s="346"/>
      <c r="BOH23" s="2"/>
      <c r="BOQ23" s="346"/>
      <c r="BOR23" s="346"/>
      <c r="BOS23" s="2"/>
      <c r="BPB23" s="346"/>
      <c r="BPC23" s="346"/>
      <c r="BPD23" s="2"/>
      <c r="BPM23" s="346"/>
      <c r="BPN23" s="346"/>
      <c r="BPO23" s="2"/>
      <c r="BPX23" s="346"/>
      <c r="BPY23" s="346"/>
      <c r="BPZ23" s="2"/>
      <c r="BQI23" s="346"/>
      <c r="BQJ23" s="346"/>
      <c r="BQK23" s="2"/>
      <c r="BQT23" s="346"/>
      <c r="BQU23" s="346"/>
      <c r="BQV23" s="2"/>
      <c r="BRE23" s="346"/>
      <c r="BRF23" s="346"/>
      <c r="BRG23" s="2"/>
      <c r="BRP23" s="346"/>
      <c r="BRQ23" s="346"/>
      <c r="BRR23" s="2"/>
      <c r="BSA23" s="346"/>
      <c r="BSB23" s="346"/>
      <c r="BSC23" s="2"/>
      <c r="BSL23" s="346"/>
      <c r="BSM23" s="346"/>
      <c r="BSN23" s="2"/>
      <c r="BSW23" s="346"/>
      <c r="BSX23" s="346"/>
      <c r="BSY23" s="2"/>
      <c r="BTH23" s="346"/>
      <c r="BTI23" s="346"/>
      <c r="BTJ23" s="2"/>
      <c r="BTS23" s="346"/>
      <c r="BTT23" s="346"/>
      <c r="BTU23" s="2"/>
      <c r="BUD23" s="346"/>
      <c r="BUE23" s="346"/>
      <c r="BUF23" s="2"/>
      <c r="BUO23" s="346"/>
      <c r="BUP23" s="346"/>
      <c r="BUQ23" s="2"/>
      <c r="BUZ23" s="346"/>
      <c r="BVA23" s="346"/>
      <c r="BVB23" s="2"/>
      <c r="BVK23" s="346"/>
      <c r="BVL23" s="346"/>
      <c r="BVM23" s="2"/>
      <c r="BVV23" s="346"/>
      <c r="BVW23" s="346"/>
      <c r="BVX23" s="2"/>
      <c r="BWG23" s="346"/>
      <c r="BWH23" s="346"/>
      <c r="BWI23" s="2"/>
      <c r="BWR23" s="346"/>
      <c r="BWS23" s="346"/>
      <c r="BWT23" s="2"/>
      <c r="BXC23" s="346"/>
      <c r="BXD23" s="346"/>
      <c r="BXE23" s="2"/>
      <c r="BXN23" s="346"/>
      <c r="BXO23" s="346"/>
      <c r="BXP23" s="2"/>
      <c r="BXY23" s="346"/>
      <c r="BXZ23" s="346"/>
      <c r="BYA23" s="2"/>
      <c r="BYJ23" s="346"/>
      <c r="BYK23" s="346"/>
      <c r="BYL23" s="2"/>
      <c r="BYU23" s="346"/>
      <c r="BYV23" s="346"/>
      <c r="BYW23" s="2"/>
      <c r="BZF23" s="346"/>
      <c r="BZG23" s="346"/>
      <c r="BZH23" s="2"/>
      <c r="BZQ23" s="346"/>
      <c r="BZR23" s="346"/>
      <c r="BZS23" s="2"/>
      <c r="CAB23" s="346"/>
      <c r="CAC23" s="346"/>
      <c r="CAD23" s="2"/>
      <c r="CAM23" s="346"/>
      <c r="CAN23" s="346"/>
      <c r="CAO23" s="2"/>
      <c r="CAX23" s="346"/>
      <c r="CAY23" s="346"/>
      <c r="CAZ23" s="2"/>
      <c r="CBI23" s="346"/>
      <c r="CBJ23" s="346"/>
      <c r="CBK23" s="2"/>
      <c r="CBT23" s="346"/>
      <c r="CBU23" s="346"/>
      <c r="CBV23" s="2"/>
      <c r="CCE23" s="346"/>
      <c r="CCF23" s="346"/>
      <c r="CCG23" s="2"/>
      <c r="CCP23" s="346"/>
      <c r="CCQ23" s="346"/>
      <c r="CCR23" s="2"/>
      <c r="CDA23" s="346"/>
      <c r="CDB23" s="346"/>
      <c r="CDC23" s="2"/>
      <c r="CDL23" s="346"/>
      <c r="CDM23" s="346"/>
      <c r="CDN23" s="2"/>
      <c r="CDW23" s="346"/>
      <c r="CDX23" s="346"/>
      <c r="CDY23" s="2"/>
      <c r="CEH23" s="346"/>
      <c r="CEI23" s="346"/>
      <c r="CEJ23" s="2"/>
      <c r="CES23" s="346"/>
      <c r="CET23" s="346"/>
      <c r="CEU23" s="2"/>
      <c r="CFD23" s="346"/>
      <c r="CFE23" s="346"/>
      <c r="CFF23" s="2"/>
      <c r="CFO23" s="346"/>
      <c r="CFP23" s="346"/>
      <c r="CFQ23" s="2"/>
      <c r="CFZ23" s="346"/>
      <c r="CGA23" s="346"/>
      <c r="CGB23" s="2"/>
      <c r="CGK23" s="346"/>
      <c r="CGL23" s="346"/>
      <c r="CGM23" s="2"/>
      <c r="CGV23" s="346"/>
      <c r="CGW23" s="346"/>
      <c r="CGX23" s="2"/>
      <c r="CHG23" s="346"/>
      <c r="CHH23" s="346"/>
      <c r="CHI23" s="2"/>
      <c r="CHR23" s="346"/>
      <c r="CHS23" s="346"/>
      <c r="CHT23" s="2"/>
      <c r="CIC23" s="346"/>
      <c r="CID23" s="346"/>
      <c r="CIE23" s="2"/>
      <c r="CIN23" s="346"/>
      <c r="CIO23" s="346"/>
      <c r="CIP23" s="2"/>
      <c r="CIY23" s="346"/>
      <c r="CIZ23" s="346"/>
      <c r="CJA23" s="2"/>
      <c r="CJJ23" s="346"/>
      <c r="CJK23" s="346"/>
      <c r="CJL23" s="2"/>
      <c r="CJU23" s="346"/>
      <c r="CJV23" s="346"/>
      <c r="CJW23" s="2"/>
      <c r="CKF23" s="346"/>
      <c r="CKG23" s="346"/>
      <c r="CKH23" s="2"/>
      <c r="CKQ23" s="346"/>
      <c r="CKR23" s="346"/>
      <c r="CKS23" s="2"/>
      <c r="CLB23" s="346"/>
      <c r="CLC23" s="346"/>
      <c r="CLD23" s="2"/>
      <c r="CLM23" s="346"/>
      <c r="CLN23" s="346"/>
      <c r="CLO23" s="2"/>
      <c r="CLX23" s="346"/>
      <c r="CLY23" s="346"/>
      <c r="CLZ23" s="2"/>
      <c r="CMI23" s="346"/>
      <c r="CMJ23" s="346"/>
      <c r="CMK23" s="2"/>
      <c r="CMT23" s="346"/>
      <c r="CMU23" s="346"/>
      <c r="CMV23" s="2"/>
      <c r="CNE23" s="346"/>
      <c r="CNF23" s="346"/>
      <c r="CNG23" s="2"/>
      <c r="CNP23" s="346"/>
      <c r="CNQ23" s="346"/>
      <c r="CNR23" s="2"/>
      <c r="COA23" s="346"/>
      <c r="COB23" s="346"/>
      <c r="COC23" s="2"/>
      <c r="COL23" s="346"/>
      <c r="COM23" s="346"/>
      <c r="CON23" s="2"/>
      <c r="COW23" s="346"/>
      <c r="COX23" s="346"/>
      <c r="COY23" s="2"/>
      <c r="CPH23" s="346"/>
      <c r="CPI23" s="346"/>
      <c r="CPJ23" s="2"/>
      <c r="CPS23" s="346"/>
      <c r="CPT23" s="346"/>
      <c r="CPU23" s="2"/>
      <c r="CQD23" s="346"/>
      <c r="CQE23" s="346"/>
      <c r="CQF23" s="2"/>
      <c r="CQO23" s="346"/>
      <c r="CQP23" s="346"/>
      <c r="CQQ23" s="2"/>
      <c r="CQZ23" s="346"/>
      <c r="CRA23" s="346"/>
      <c r="CRB23" s="2"/>
      <c r="CRK23" s="346"/>
      <c r="CRL23" s="346"/>
      <c r="CRM23" s="2"/>
      <c r="CRV23" s="346"/>
      <c r="CRW23" s="346"/>
      <c r="CRX23" s="2"/>
      <c r="CSG23" s="346"/>
      <c r="CSH23" s="346"/>
      <c r="CSI23" s="2"/>
      <c r="CSR23" s="346"/>
      <c r="CSS23" s="346"/>
      <c r="CST23" s="2"/>
      <c r="CTC23" s="346"/>
      <c r="CTD23" s="346"/>
      <c r="CTE23" s="2"/>
      <c r="CTN23" s="346"/>
      <c r="CTO23" s="346"/>
      <c r="CTP23" s="2"/>
      <c r="CTY23" s="346"/>
      <c r="CTZ23" s="346"/>
      <c r="CUA23" s="2"/>
      <c r="CUJ23" s="346"/>
      <c r="CUK23" s="346"/>
      <c r="CUL23" s="2"/>
      <c r="CUU23" s="346"/>
      <c r="CUV23" s="346"/>
      <c r="CUW23" s="2"/>
      <c r="CVF23" s="346"/>
      <c r="CVG23" s="346"/>
      <c r="CVH23" s="2"/>
      <c r="CVQ23" s="346"/>
      <c r="CVR23" s="346"/>
      <c r="CVS23" s="2"/>
      <c r="CWB23" s="346"/>
      <c r="CWC23" s="346"/>
      <c r="CWD23" s="2"/>
      <c r="CWM23" s="346"/>
      <c r="CWN23" s="346"/>
      <c r="CWO23" s="2"/>
      <c r="CWX23" s="346"/>
      <c r="CWY23" s="346"/>
      <c r="CWZ23" s="2"/>
      <c r="CXI23" s="346"/>
      <c r="CXJ23" s="346"/>
      <c r="CXK23" s="2"/>
      <c r="CXT23" s="346"/>
      <c r="CXU23" s="346"/>
      <c r="CXV23" s="2"/>
      <c r="CYE23" s="346"/>
      <c r="CYF23" s="346"/>
      <c r="CYG23" s="2"/>
      <c r="CYP23" s="346"/>
      <c r="CYQ23" s="346"/>
      <c r="CYR23" s="2"/>
      <c r="CZA23" s="346"/>
      <c r="CZB23" s="346"/>
      <c r="CZC23" s="2"/>
      <c r="CZL23" s="346"/>
      <c r="CZM23" s="346"/>
      <c r="CZN23" s="2"/>
      <c r="CZW23" s="346"/>
      <c r="CZX23" s="346"/>
      <c r="CZY23" s="2"/>
      <c r="DAH23" s="346"/>
      <c r="DAI23" s="346"/>
      <c r="DAJ23" s="2"/>
      <c r="DAS23" s="346"/>
      <c r="DAT23" s="346"/>
      <c r="DAU23" s="2"/>
      <c r="DBD23" s="346"/>
      <c r="DBE23" s="346"/>
      <c r="DBF23" s="2"/>
      <c r="DBO23" s="346"/>
      <c r="DBP23" s="346"/>
      <c r="DBQ23" s="2"/>
      <c r="DBZ23" s="346"/>
      <c r="DCA23" s="346"/>
      <c r="DCB23" s="2"/>
      <c r="DCK23" s="346"/>
      <c r="DCL23" s="346"/>
      <c r="DCM23" s="2"/>
      <c r="DCV23" s="346"/>
      <c r="DCW23" s="346"/>
      <c r="DCX23" s="2"/>
      <c r="DDG23" s="346"/>
      <c r="DDH23" s="346"/>
      <c r="DDI23" s="2"/>
      <c r="DDR23" s="346"/>
      <c r="DDS23" s="346"/>
      <c r="DDT23" s="2"/>
      <c r="DEC23" s="346"/>
      <c r="DED23" s="346"/>
      <c r="DEE23" s="2"/>
      <c r="DEN23" s="346"/>
      <c r="DEO23" s="346"/>
      <c r="DEP23" s="2"/>
      <c r="DEY23" s="346"/>
      <c r="DEZ23" s="346"/>
      <c r="DFA23" s="2"/>
      <c r="DFJ23" s="346"/>
      <c r="DFK23" s="346"/>
      <c r="DFL23" s="2"/>
      <c r="DFU23" s="346"/>
      <c r="DFV23" s="346"/>
      <c r="DFW23" s="2"/>
      <c r="DGF23" s="346"/>
      <c r="DGG23" s="346"/>
      <c r="DGH23" s="2"/>
      <c r="DGQ23" s="346"/>
      <c r="DGR23" s="346"/>
      <c r="DGS23" s="2"/>
      <c r="DHB23" s="346"/>
      <c r="DHC23" s="346"/>
      <c r="DHD23" s="2"/>
      <c r="DHM23" s="346"/>
      <c r="DHN23" s="346"/>
      <c r="DHO23" s="2"/>
      <c r="DHX23" s="346"/>
      <c r="DHY23" s="346"/>
      <c r="DHZ23" s="2"/>
      <c r="DII23" s="346"/>
      <c r="DIJ23" s="346"/>
      <c r="DIK23" s="2"/>
      <c r="DIT23" s="346"/>
      <c r="DIU23" s="346"/>
      <c r="DIV23" s="2"/>
      <c r="DJE23" s="346"/>
      <c r="DJF23" s="346"/>
      <c r="DJG23" s="2"/>
      <c r="DJP23" s="346"/>
      <c r="DJQ23" s="346"/>
      <c r="DJR23" s="2"/>
      <c r="DKA23" s="346"/>
      <c r="DKB23" s="346"/>
      <c r="DKC23" s="2"/>
      <c r="DKL23" s="346"/>
      <c r="DKM23" s="346"/>
      <c r="DKN23" s="2"/>
      <c r="DKW23" s="346"/>
      <c r="DKX23" s="346"/>
      <c r="DKY23" s="2"/>
      <c r="DLH23" s="346"/>
      <c r="DLI23" s="346"/>
      <c r="DLJ23" s="2"/>
      <c r="DLS23" s="346"/>
      <c r="DLT23" s="346"/>
      <c r="DLU23" s="2"/>
      <c r="DMD23" s="346"/>
      <c r="DME23" s="346"/>
      <c r="DMF23" s="2"/>
      <c r="DMO23" s="346"/>
      <c r="DMP23" s="346"/>
      <c r="DMQ23" s="2"/>
      <c r="DMZ23" s="346"/>
      <c r="DNA23" s="346"/>
      <c r="DNB23" s="2"/>
      <c r="DNK23" s="346"/>
      <c r="DNL23" s="346"/>
      <c r="DNM23" s="2"/>
      <c r="DNV23" s="346"/>
      <c r="DNW23" s="346"/>
      <c r="DNX23" s="2"/>
      <c r="DOG23" s="346"/>
      <c r="DOH23" s="346"/>
      <c r="DOI23" s="2"/>
      <c r="DOR23" s="346"/>
      <c r="DOS23" s="346"/>
      <c r="DOT23" s="2"/>
      <c r="DPC23" s="346"/>
      <c r="DPD23" s="346"/>
      <c r="DPE23" s="2"/>
      <c r="DPN23" s="346"/>
      <c r="DPO23" s="346"/>
      <c r="DPP23" s="2"/>
      <c r="DPY23" s="346"/>
      <c r="DPZ23" s="346"/>
      <c r="DQA23" s="2"/>
      <c r="DQJ23" s="346"/>
      <c r="DQK23" s="346"/>
      <c r="DQL23" s="2"/>
      <c r="DQU23" s="346"/>
      <c r="DQV23" s="346"/>
      <c r="DQW23" s="2"/>
      <c r="DRF23" s="346"/>
      <c r="DRG23" s="346"/>
      <c r="DRH23" s="2"/>
      <c r="DRQ23" s="346"/>
      <c r="DRR23" s="346"/>
      <c r="DRS23" s="2"/>
      <c r="DSB23" s="346"/>
      <c r="DSC23" s="346"/>
      <c r="DSD23" s="2"/>
      <c r="DSM23" s="346"/>
      <c r="DSN23" s="346"/>
      <c r="DSO23" s="2"/>
      <c r="DSX23" s="346"/>
      <c r="DSY23" s="346"/>
      <c r="DSZ23" s="2"/>
      <c r="DTI23" s="346"/>
      <c r="DTJ23" s="346"/>
      <c r="DTK23" s="2"/>
      <c r="DTT23" s="346"/>
      <c r="DTU23" s="346"/>
      <c r="DTV23" s="2"/>
      <c r="DUE23" s="346"/>
      <c r="DUF23" s="346"/>
      <c r="DUG23" s="2"/>
      <c r="DUP23" s="346"/>
      <c r="DUQ23" s="346"/>
      <c r="DUR23" s="2"/>
      <c r="DVA23" s="346"/>
      <c r="DVB23" s="346"/>
      <c r="DVC23" s="2"/>
      <c r="DVL23" s="346"/>
      <c r="DVM23" s="346"/>
      <c r="DVN23" s="2"/>
      <c r="DVW23" s="346"/>
      <c r="DVX23" s="346"/>
      <c r="DVY23" s="2"/>
      <c r="DWH23" s="346"/>
      <c r="DWI23" s="346"/>
      <c r="DWJ23" s="2"/>
      <c r="DWS23" s="346"/>
      <c r="DWT23" s="346"/>
      <c r="DWU23" s="2"/>
      <c r="DXD23" s="346"/>
      <c r="DXE23" s="346"/>
      <c r="DXF23" s="2"/>
      <c r="DXO23" s="346"/>
      <c r="DXP23" s="346"/>
      <c r="DXQ23" s="2"/>
      <c r="DXZ23" s="346"/>
      <c r="DYA23" s="346"/>
      <c r="DYB23" s="2"/>
      <c r="DYK23" s="346"/>
      <c r="DYL23" s="346"/>
      <c r="DYM23" s="2"/>
      <c r="DYV23" s="346"/>
      <c r="DYW23" s="346"/>
      <c r="DYX23" s="2"/>
      <c r="DZG23" s="346"/>
      <c r="DZH23" s="346"/>
      <c r="DZI23" s="2"/>
      <c r="DZR23" s="346"/>
      <c r="DZS23" s="346"/>
      <c r="DZT23" s="2"/>
      <c r="EAC23" s="346"/>
      <c r="EAD23" s="346"/>
      <c r="EAE23" s="2"/>
      <c r="EAN23" s="346"/>
      <c r="EAO23" s="346"/>
      <c r="EAP23" s="2"/>
      <c r="EAY23" s="346"/>
      <c r="EAZ23" s="346"/>
      <c r="EBA23" s="2"/>
      <c r="EBJ23" s="346"/>
      <c r="EBK23" s="346"/>
      <c r="EBL23" s="2"/>
      <c r="EBU23" s="346"/>
      <c r="EBV23" s="346"/>
      <c r="EBW23" s="2"/>
      <c r="ECF23" s="346"/>
      <c r="ECG23" s="346"/>
      <c r="ECH23" s="2"/>
      <c r="ECQ23" s="346"/>
      <c r="ECR23" s="346"/>
      <c r="ECS23" s="2"/>
      <c r="EDB23" s="346"/>
      <c r="EDC23" s="346"/>
      <c r="EDD23" s="2"/>
      <c r="EDM23" s="346"/>
      <c r="EDN23" s="346"/>
      <c r="EDO23" s="2"/>
      <c r="EDX23" s="346"/>
      <c r="EDY23" s="346"/>
      <c r="EDZ23" s="2"/>
      <c r="EEI23" s="346"/>
      <c r="EEJ23" s="346"/>
      <c r="EEK23" s="2"/>
      <c r="EET23" s="346"/>
      <c r="EEU23" s="346"/>
      <c r="EEV23" s="2"/>
      <c r="EFE23" s="346"/>
      <c r="EFF23" s="346"/>
      <c r="EFG23" s="2"/>
      <c r="EFP23" s="346"/>
      <c r="EFQ23" s="346"/>
      <c r="EFR23" s="2"/>
      <c r="EGA23" s="346"/>
      <c r="EGB23" s="346"/>
      <c r="EGC23" s="2"/>
      <c r="EGL23" s="346"/>
      <c r="EGM23" s="346"/>
      <c r="EGN23" s="2"/>
      <c r="EGW23" s="346"/>
      <c r="EGX23" s="346"/>
      <c r="EGY23" s="2"/>
      <c r="EHH23" s="346"/>
      <c r="EHI23" s="346"/>
      <c r="EHJ23" s="2"/>
      <c r="EHS23" s="346"/>
      <c r="EHT23" s="346"/>
      <c r="EHU23" s="2"/>
      <c r="EID23" s="346"/>
      <c r="EIE23" s="346"/>
      <c r="EIF23" s="2"/>
      <c r="EIO23" s="346"/>
      <c r="EIP23" s="346"/>
      <c r="EIQ23" s="2"/>
      <c r="EIZ23" s="346"/>
      <c r="EJA23" s="346"/>
      <c r="EJB23" s="2"/>
      <c r="EJK23" s="346"/>
      <c r="EJL23" s="346"/>
      <c r="EJM23" s="2"/>
      <c r="EJV23" s="346"/>
      <c r="EJW23" s="346"/>
      <c r="EJX23" s="2"/>
      <c r="EKG23" s="346"/>
      <c r="EKH23" s="346"/>
      <c r="EKI23" s="2"/>
      <c r="EKR23" s="346"/>
      <c r="EKS23" s="346"/>
      <c r="EKT23" s="2"/>
      <c r="ELC23" s="346"/>
      <c r="ELD23" s="346"/>
      <c r="ELE23" s="2"/>
      <c r="ELN23" s="346"/>
      <c r="ELO23" s="346"/>
      <c r="ELP23" s="2"/>
      <c r="ELY23" s="346"/>
      <c r="ELZ23" s="346"/>
      <c r="EMA23" s="2"/>
      <c r="EMJ23" s="346"/>
      <c r="EMK23" s="346"/>
      <c r="EML23" s="2"/>
      <c r="EMU23" s="346"/>
      <c r="EMV23" s="346"/>
      <c r="EMW23" s="2"/>
      <c r="ENF23" s="346"/>
      <c r="ENG23" s="346"/>
      <c r="ENH23" s="2"/>
      <c r="ENQ23" s="346"/>
      <c r="ENR23" s="346"/>
      <c r="ENS23" s="2"/>
      <c r="EOB23" s="346"/>
      <c r="EOC23" s="346"/>
      <c r="EOD23" s="2"/>
      <c r="EOM23" s="346"/>
      <c r="EON23" s="346"/>
      <c r="EOO23" s="2"/>
      <c r="EOX23" s="346"/>
      <c r="EOY23" s="346"/>
      <c r="EOZ23" s="2"/>
      <c r="EPI23" s="346"/>
      <c r="EPJ23" s="346"/>
      <c r="EPK23" s="2"/>
      <c r="EPT23" s="346"/>
      <c r="EPU23" s="346"/>
      <c r="EPV23" s="2"/>
      <c r="EQE23" s="346"/>
      <c r="EQF23" s="346"/>
      <c r="EQG23" s="2"/>
      <c r="EQP23" s="346"/>
      <c r="EQQ23" s="346"/>
      <c r="EQR23" s="2"/>
      <c r="ERA23" s="346"/>
      <c r="ERB23" s="346"/>
      <c r="ERC23" s="2"/>
      <c r="ERL23" s="346"/>
      <c r="ERM23" s="346"/>
      <c r="ERN23" s="2"/>
      <c r="ERW23" s="346"/>
      <c r="ERX23" s="346"/>
      <c r="ERY23" s="2"/>
      <c r="ESH23" s="346"/>
      <c r="ESI23" s="346"/>
      <c r="ESJ23" s="2"/>
      <c r="ESS23" s="346"/>
      <c r="EST23" s="346"/>
      <c r="ESU23" s="2"/>
      <c r="ETD23" s="346"/>
      <c r="ETE23" s="346"/>
      <c r="ETF23" s="2"/>
      <c r="ETO23" s="346"/>
      <c r="ETP23" s="346"/>
      <c r="ETQ23" s="2"/>
      <c r="ETZ23" s="346"/>
      <c r="EUA23" s="346"/>
      <c r="EUB23" s="2"/>
      <c r="EUK23" s="346"/>
      <c r="EUL23" s="346"/>
      <c r="EUM23" s="2"/>
      <c r="EUV23" s="346"/>
      <c r="EUW23" s="346"/>
      <c r="EUX23" s="2"/>
      <c r="EVG23" s="346"/>
      <c r="EVH23" s="346"/>
      <c r="EVI23" s="2"/>
      <c r="EVR23" s="346"/>
      <c r="EVS23" s="346"/>
      <c r="EVT23" s="2"/>
      <c r="EWC23" s="346"/>
      <c r="EWD23" s="346"/>
      <c r="EWE23" s="2"/>
      <c r="EWN23" s="346"/>
      <c r="EWO23" s="346"/>
      <c r="EWP23" s="2"/>
      <c r="EWY23" s="346"/>
      <c r="EWZ23" s="346"/>
      <c r="EXA23" s="2"/>
      <c r="EXJ23" s="346"/>
      <c r="EXK23" s="346"/>
      <c r="EXL23" s="2"/>
      <c r="EXU23" s="346"/>
      <c r="EXV23" s="346"/>
      <c r="EXW23" s="2"/>
      <c r="EYF23" s="346"/>
      <c r="EYG23" s="346"/>
      <c r="EYH23" s="2"/>
      <c r="EYQ23" s="346"/>
      <c r="EYR23" s="346"/>
      <c r="EYS23" s="2"/>
      <c r="EZB23" s="346"/>
      <c r="EZC23" s="346"/>
      <c r="EZD23" s="2"/>
      <c r="EZM23" s="346"/>
      <c r="EZN23" s="346"/>
      <c r="EZO23" s="2"/>
      <c r="EZX23" s="346"/>
      <c r="EZY23" s="346"/>
      <c r="EZZ23" s="2"/>
      <c r="FAI23" s="346"/>
      <c r="FAJ23" s="346"/>
      <c r="FAK23" s="2"/>
      <c r="FAT23" s="346"/>
      <c r="FAU23" s="346"/>
      <c r="FAV23" s="2"/>
      <c r="FBE23" s="346"/>
      <c r="FBF23" s="346"/>
      <c r="FBG23" s="2"/>
      <c r="FBP23" s="346"/>
      <c r="FBQ23" s="346"/>
      <c r="FBR23" s="2"/>
      <c r="FCA23" s="346"/>
      <c r="FCB23" s="346"/>
      <c r="FCC23" s="2"/>
      <c r="FCL23" s="346"/>
      <c r="FCM23" s="346"/>
      <c r="FCN23" s="2"/>
      <c r="FCW23" s="346"/>
      <c r="FCX23" s="346"/>
      <c r="FCY23" s="2"/>
      <c r="FDH23" s="346"/>
      <c r="FDI23" s="346"/>
      <c r="FDJ23" s="2"/>
      <c r="FDS23" s="346"/>
      <c r="FDT23" s="346"/>
      <c r="FDU23" s="2"/>
      <c r="FED23" s="346"/>
      <c r="FEE23" s="346"/>
      <c r="FEF23" s="2"/>
      <c r="FEO23" s="346"/>
      <c r="FEP23" s="346"/>
      <c r="FEQ23" s="2"/>
      <c r="FEZ23" s="346"/>
      <c r="FFA23" s="346"/>
      <c r="FFB23" s="2"/>
      <c r="FFK23" s="346"/>
      <c r="FFL23" s="346"/>
      <c r="FFM23" s="2"/>
      <c r="FFV23" s="346"/>
      <c r="FFW23" s="346"/>
      <c r="FFX23" s="2"/>
      <c r="FGG23" s="346"/>
      <c r="FGH23" s="346"/>
      <c r="FGI23" s="2"/>
      <c r="FGR23" s="346"/>
      <c r="FGS23" s="346"/>
      <c r="FGT23" s="2"/>
      <c r="FHC23" s="346"/>
      <c r="FHD23" s="346"/>
      <c r="FHE23" s="2"/>
      <c r="FHN23" s="346"/>
      <c r="FHO23" s="346"/>
      <c r="FHP23" s="2"/>
      <c r="FHY23" s="346"/>
      <c r="FHZ23" s="346"/>
      <c r="FIA23" s="2"/>
      <c r="FIJ23" s="346"/>
      <c r="FIK23" s="346"/>
      <c r="FIL23" s="2"/>
      <c r="FIU23" s="346"/>
      <c r="FIV23" s="346"/>
      <c r="FIW23" s="2"/>
      <c r="FJF23" s="346"/>
      <c r="FJG23" s="346"/>
      <c r="FJH23" s="2"/>
      <c r="FJQ23" s="346"/>
      <c r="FJR23" s="346"/>
      <c r="FJS23" s="2"/>
      <c r="FKB23" s="346"/>
      <c r="FKC23" s="346"/>
      <c r="FKD23" s="2"/>
      <c r="FKM23" s="346"/>
      <c r="FKN23" s="346"/>
      <c r="FKO23" s="2"/>
      <c r="FKX23" s="346"/>
      <c r="FKY23" s="346"/>
      <c r="FKZ23" s="2"/>
      <c r="FLI23" s="346"/>
      <c r="FLJ23" s="346"/>
      <c r="FLK23" s="2"/>
      <c r="FLT23" s="346"/>
      <c r="FLU23" s="346"/>
      <c r="FLV23" s="2"/>
      <c r="FME23" s="346"/>
      <c r="FMF23" s="346"/>
      <c r="FMG23" s="2"/>
      <c r="FMP23" s="346"/>
      <c r="FMQ23" s="346"/>
      <c r="FMR23" s="2"/>
      <c r="FNA23" s="346"/>
      <c r="FNB23" s="346"/>
      <c r="FNC23" s="2"/>
      <c r="FNL23" s="346"/>
      <c r="FNM23" s="346"/>
      <c r="FNN23" s="2"/>
      <c r="FNW23" s="346"/>
      <c r="FNX23" s="346"/>
      <c r="FNY23" s="2"/>
      <c r="FOH23" s="346"/>
      <c r="FOI23" s="346"/>
      <c r="FOJ23" s="2"/>
      <c r="FOS23" s="346"/>
      <c r="FOT23" s="346"/>
      <c r="FOU23" s="2"/>
      <c r="FPD23" s="346"/>
      <c r="FPE23" s="346"/>
      <c r="FPF23" s="2"/>
      <c r="FPO23" s="346"/>
      <c r="FPP23" s="346"/>
      <c r="FPQ23" s="2"/>
      <c r="FPZ23" s="346"/>
      <c r="FQA23" s="346"/>
      <c r="FQB23" s="2"/>
      <c r="FQK23" s="346"/>
      <c r="FQL23" s="346"/>
      <c r="FQM23" s="2"/>
      <c r="FQV23" s="346"/>
      <c r="FQW23" s="346"/>
      <c r="FQX23" s="2"/>
      <c r="FRG23" s="346"/>
      <c r="FRH23" s="346"/>
      <c r="FRI23" s="2"/>
      <c r="FRR23" s="346"/>
      <c r="FRS23" s="346"/>
      <c r="FRT23" s="2"/>
      <c r="FSC23" s="346"/>
      <c r="FSD23" s="346"/>
      <c r="FSE23" s="2"/>
      <c r="FSN23" s="346"/>
      <c r="FSO23" s="346"/>
      <c r="FSP23" s="2"/>
      <c r="FSY23" s="346"/>
      <c r="FSZ23" s="346"/>
      <c r="FTA23" s="2"/>
      <c r="FTJ23" s="346"/>
      <c r="FTK23" s="346"/>
      <c r="FTL23" s="2"/>
      <c r="FTU23" s="346"/>
      <c r="FTV23" s="346"/>
      <c r="FTW23" s="2"/>
      <c r="FUF23" s="346"/>
      <c r="FUG23" s="346"/>
      <c r="FUH23" s="2"/>
      <c r="FUQ23" s="346"/>
      <c r="FUR23" s="346"/>
      <c r="FUS23" s="2"/>
      <c r="FVB23" s="346"/>
      <c r="FVC23" s="346"/>
      <c r="FVD23" s="2"/>
      <c r="FVM23" s="346"/>
      <c r="FVN23" s="346"/>
      <c r="FVO23" s="2"/>
      <c r="FVX23" s="346"/>
      <c r="FVY23" s="346"/>
      <c r="FVZ23" s="2"/>
      <c r="FWI23" s="346"/>
      <c r="FWJ23" s="346"/>
      <c r="FWK23" s="2"/>
      <c r="FWT23" s="346"/>
      <c r="FWU23" s="346"/>
      <c r="FWV23" s="2"/>
      <c r="FXE23" s="346"/>
      <c r="FXF23" s="346"/>
      <c r="FXG23" s="2"/>
      <c r="FXP23" s="346"/>
      <c r="FXQ23" s="346"/>
      <c r="FXR23" s="2"/>
      <c r="FYA23" s="346"/>
      <c r="FYB23" s="346"/>
      <c r="FYC23" s="2"/>
      <c r="FYL23" s="346"/>
      <c r="FYM23" s="346"/>
      <c r="FYN23" s="2"/>
      <c r="FYW23" s="346"/>
      <c r="FYX23" s="346"/>
      <c r="FYY23" s="2"/>
      <c r="FZH23" s="346"/>
      <c r="FZI23" s="346"/>
      <c r="FZJ23" s="2"/>
      <c r="FZS23" s="346"/>
      <c r="FZT23" s="346"/>
      <c r="FZU23" s="2"/>
      <c r="GAD23" s="346"/>
      <c r="GAE23" s="346"/>
      <c r="GAF23" s="2"/>
      <c r="GAO23" s="346"/>
      <c r="GAP23" s="346"/>
      <c r="GAQ23" s="2"/>
      <c r="GAZ23" s="346"/>
      <c r="GBA23" s="346"/>
      <c r="GBB23" s="2"/>
      <c r="GBK23" s="346"/>
      <c r="GBL23" s="346"/>
      <c r="GBM23" s="2"/>
      <c r="GBV23" s="346"/>
      <c r="GBW23" s="346"/>
      <c r="GBX23" s="2"/>
      <c r="GCG23" s="346"/>
      <c r="GCH23" s="346"/>
      <c r="GCI23" s="2"/>
      <c r="GCR23" s="346"/>
      <c r="GCS23" s="346"/>
      <c r="GCT23" s="2"/>
      <c r="GDC23" s="346"/>
      <c r="GDD23" s="346"/>
      <c r="GDE23" s="2"/>
      <c r="GDN23" s="346"/>
      <c r="GDO23" s="346"/>
      <c r="GDP23" s="2"/>
      <c r="GDY23" s="346"/>
      <c r="GDZ23" s="346"/>
      <c r="GEA23" s="2"/>
      <c r="GEJ23" s="346"/>
      <c r="GEK23" s="346"/>
      <c r="GEL23" s="2"/>
      <c r="GEU23" s="346"/>
      <c r="GEV23" s="346"/>
      <c r="GEW23" s="2"/>
      <c r="GFF23" s="346"/>
      <c r="GFG23" s="346"/>
      <c r="GFH23" s="2"/>
      <c r="GFQ23" s="346"/>
      <c r="GFR23" s="346"/>
      <c r="GFS23" s="2"/>
      <c r="GGB23" s="346"/>
      <c r="GGC23" s="346"/>
      <c r="GGD23" s="2"/>
      <c r="GGM23" s="346"/>
      <c r="GGN23" s="346"/>
      <c r="GGO23" s="2"/>
      <c r="GGX23" s="346"/>
      <c r="GGY23" s="346"/>
      <c r="GGZ23" s="2"/>
      <c r="GHI23" s="346"/>
      <c r="GHJ23" s="346"/>
      <c r="GHK23" s="2"/>
      <c r="GHT23" s="346"/>
      <c r="GHU23" s="346"/>
      <c r="GHV23" s="2"/>
      <c r="GIE23" s="346"/>
      <c r="GIF23" s="346"/>
      <c r="GIG23" s="2"/>
      <c r="GIP23" s="346"/>
      <c r="GIQ23" s="346"/>
      <c r="GIR23" s="2"/>
      <c r="GJA23" s="346"/>
      <c r="GJB23" s="346"/>
      <c r="GJC23" s="2"/>
      <c r="GJL23" s="346"/>
      <c r="GJM23" s="346"/>
      <c r="GJN23" s="2"/>
      <c r="GJW23" s="346"/>
      <c r="GJX23" s="346"/>
      <c r="GJY23" s="2"/>
      <c r="GKH23" s="346"/>
      <c r="GKI23" s="346"/>
      <c r="GKJ23" s="2"/>
      <c r="GKS23" s="346"/>
      <c r="GKT23" s="346"/>
      <c r="GKU23" s="2"/>
      <c r="GLD23" s="346"/>
      <c r="GLE23" s="346"/>
      <c r="GLF23" s="2"/>
      <c r="GLO23" s="346"/>
      <c r="GLP23" s="346"/>
      <c r="GLQ23" s="2"/>
      <c r="GLZ23" s="346"/>
      <c r="GMA23" s="346"/>
      <c r="GMB23" s="2"/>
      <c r="GMK23" s="346"/>
      <c r="GML23" s="346"/>
      <c r="GMM23" s="2"/>
      <c r="GMV23" s="346"/>
      <c r="GMW23" s="346"/>
      <c r="GMX23" s="2"/>
      <c r="GNG23" s="346"/>
      <c r="GNH23" s="346"/>
      <c r="GNI23" s="2"/>
      <c r="GNR23" s="346"/>
      <c r="GNS23" s="346"/>
      <c r="GNT23" s="2"/>
      <c r="GOC23" s="346"/>
      <c r="GOD23" s="346"/>
      <c r="GOE23" s="2"/>
      <c r="GON23" s="346"/>
      <c r="GOO23" s="346"/>
      <c r="GOP23" s="2"/>
      <c r="GOY23" s="346"/>
      <c r="GOZ23" s="346"/>
      <c r="GPA23" s="2"/>
      <c r="GPJ23" s="346"/>
      <c r="GPK23" s="346"/>
      <c r="GPL23" s="2"/>
      <c r="GPU23" s="346"/>
      <c r="GPV23" s="346"/>
      <c r="GPW23" s="2"/>
      <c r="GQF23" s="346"/>
      <c r="GQG23" s="346"/>
      <c r="GQH23" s="2"/>
      <c r="GQQ23" s="346"/>
      <c r="GQR23" s="346"/>
      <c r="GQS23" s="2"/>
      <c r="GRB23" s="346"/>
      <c r="GRC23" s="346"/>
      <c r="GRD23" s="2"/>
      <c r="GRM23" s="346"/>
      <c r="GRN23" s="346"/>
      <c r="GRO23" s="2"/>
      <c r="GRX23" s="346"/>
      <c r="GRY23" s="346"/>
      <c r="GRZ23" s="2"/>
      <c r="GSI23" s="346"/>
      <c r="GSJ23" s="346"/>
      <c r="GSK23" s="2"/>
      <c r="GST23" s="346"/>
      <c r="GSU23" s="346"/>
      <c r="GSV23" s="2"/>
      <c r="GTE23" s="346"/>
      <c r="GTF23" s="346"/>
      <c r="GTG23" s="2"/>
      <c r="GTP23" s="346"/>
      <c r="GTQ23" s="346"/>
      <c r="GTR23" s="2"/>
      <c r="GUA23" s="346"/>
      <c r="GUB23" s="346"/>
      <c r="GUC23" s="2"/>
      <c r="GUL23" s="346"/>
      <c r="GUM23" s="346"/>
      <c r="GUN23" s="2"/>
      <c r="GUW23" s="346"/>
      <c r="GUX23" s="346"/>
      <c r="GUY23" s="2"/>
      <c r="GVH23" s="346"/>
      <c r="GVI23" s="346"/>
      <c r="GVJ23" s="2"/>
      <c r="GVS23" s="346"/>
      <c r="GVT23" s="346"/>
      <c r="GVU23" s="2"/>
      <c r="GWD23" s="346"/>
      <c r="GWE23" s="346"/>
      <c r="GWF23" s="2"/>
      <c r="GWO23" s="346"/>
      <c r="GWP23" s="346"/>
      <c r="GWQ23" s="2"/>
      <c r="GWZ23" s="346"/>
      <c r="GXA23" s="346"/>
      <c r="GXB23" s="2"/>
      <c r="GXK23" s="346"/>
      <c r="GXL23" s="346"/>
      <c r="GXM23" s="2"/>
      <c r="GXV23" s="346"/>
      <c r="GXW23" s="346"/>
      <c r="GXX23" s="2"/>
      <c r="GYG23" s="346"/>
      <c r="GYH23" s="346"/>
      <c r="GYI23" s="2"/>
      <c r="GYR23" s="346"/>
      <c r="GYS23" s="346"/>
      <c r="GYT23" s="2"/>
      <c r="GZC23" s="346"/>
      <c r="GZD23" s="346"/>
      <c r="GZE23" s="2"/>
      <c r="GZN23" s="346"/>
      <c r="GZO23" s="346"/>
      <c r="GZP23" s="2"/>
      <c r="GZY23" s="346"/>
      <c r="GZZ23" s="346"/>
      <c r="HAA23" s="2"/>
      <c r="HAJ23" s="346"/>
      <c r="HAK23" s="346"/>
      <c r="HAL23" s="2"/>
      <c r="HAU23" s="346"/>
      <c r="HAV23" s="346"/>
      <c r="HAW23" s="2"/>
      <c r="HBF23" s="346"/>
      <c r="HBG23" s="346"/>
      <c r="HBH23" s="2"/>
      <c r="HBQ23" s="346"/>
      <c r="HBR23" s="346"/>
      <c r="HBS23" s="2"/>
      <c r="HCB23" s="346"/>
      <c r="HCC23" s="346"/>
      <c r="HCD23" s="2"/>
      <c r="HCM23" s="346"/>
      <c r="HCN23" s="346"/>
      <c r="HCO23" s="2"/>
      <c r="HCX23" s="346"/>
      <c r="HCY23" s="346"/>
      <c r="HCZ23" s="2"/>
      <c r="HDI23" s="346"/>
      <c r="HDJ23" s="346"/>
      <c r="HDK23" s="2"/>
      <c r="HDT23" s="346"/>
      <c r="HDU23" s="346"/>
      <c r="HDV23" s="2"/>
      <c r="HEE23" s="346"/>
      <c r="HEF23" s="346"/>
      <c r="HEG23" s="2"/>
      <c r="HEP23" s="346"/>
      <c r="HEQ23" s="346"/>
      <c r="HER23" s="2"/>
      <c r="HFA23" s="346"/>
      <c r="HFB23" s="346"/>
      <c r="HFC23" s="2"/>
      <c r="HFL23" s="346"/>
      <c r="HFM23" s="346"/>
      <c r="HFN23" s="2"/>
      <c r="HFW23" s="346"/>
      <c r="HFX23" s="346"/>
      <c r="HFY23" s="2"/>
      <c r="HGH23" s="346"/>
      <c r="HGI23" s="346"/>
      <c r="HGJ23" s="2"/>
      <c r="HGS23" s="346"/>
      <c r="HGT23" s="346"/>
      <c r="HGU23" s="2"/>
      <c r="HHD23" s="346"/>
      <c r="HHE23" s="346"/>
      <c r="HHF23" s="2"/>
      <c r="HHO23" s="346"/>
      <c r="HHP23" s="346"/>
      <c r="HHQ23" s="2"/>
      <c r="HHZ23" s="346"/>
      <c r="HIA23" s="346"/>
      <c r="HIB23" s="2"/>
      <c r="HIK23" s="346"/>
      <c r="HIL23" s="346"/>
      <c r="HIM23" s="2"/>
      <c r="HIV23" s="346"/>
      <c r="HIW23" s="346"/>
      <c r="HIX23" s="2"/>
      <c r="HJG23" s="346"/>
      <c r="HJH23" s="346"/>
      <c r="HJI23" s="2"/>
      <c r="HJR23" s="346"/>
      <c r="HJS23" s="346"/>
      <c r="HJT23" s="2"/>
      <c r="HKC23" s="346"/>
      <c r="HKD23" s="346"/>
      <c r="HKE23" s="2"/>
      <c r="HKN23" s="346"/>
      <c r="HKO23" s="346"/>
      <c r="HKP23" s="2"/>
      <c r="HKY23" s="346"/>
      <c r="HKZ23" s="346"/>
      <c r="HLA23" s="2"/>
      <c r="HLJ23" s="346"/>
      <c r="HLK23" s="346"/>
      <c r="HLL23" s="2"/>
      <c r="HLU23" s="346"/>
      <c r="HLV23" s="346"/>
      <c r="HLW23" s="2"/>
      <c r="HMF23" s="346"/>
      <c r="HMG23" s="346"/>
      <c r="HMH23" s="2"/>
      <c r="HMQ23" s="346"/>
      <c r="HMR23" s="346"/>
      <c r="HMS23" s="2"/>
      <c r="HNB23" s="346"/>
      <c r="HNC23" s="346"/>
      <c r="HND23" s="2"/>
      <c r="HNM23" s="346"/>
      <c r="HNN23" s="346"/>
      <c r="HNO23" s="2"/>
      <c r="HNX23" s="346"/>
      <c r="HNY23" s="346"/>
      <c r="HNZ23" s="2"/>
      <c r="HOI23" s="346"/>
      <c r="HOJ23" s="346"/>
      <c r="HOK23" s="2"/>
      <c r="HOT23" s="346"/>
      <c r="HOU23" s="346"/>
      <c r="HOV23" s="2"/>
      <c r="HPE23" s="346"/>
      <c r="HPF23" s="346"/>
      <c r="HPG23" s="2"/>
      <c r="HPP23" s="346"/>
      <c r="HPQ23" s="346"/>
      <c r="HPR23" s="2"/>
      <c r="HQA23" s="346"/>
      <c r="HQB23" s="346"/>
      <c r="HQC23" s="2"/>
      <c r="HQL23" s="346"/>
      <c r="HQM23" s="346"/>
      <c r="HQN23" s="2"/>
      <c r="HQW23" s="346"/>
      <c r="HQX23" s="346"/>
      <c r="HQY23" s="2"/>
      <c r="HRH23" s="346"/>
      <c r="HRI23" s="346"/>
      <c r="HRJ23" s="2"/>
      <c r="HRS23" s="346"/>
      <c r="HRT23" s="346"/>
      <c r="HRU23" s="2"/>
      <c r="HSD23" s="346"/>
      <c r="HSE23" s="346"/>
      <c r="HSF23" s="2"/>
      <c r="HSO23" s="346"/>
      <c r="HSP23" s="346"/>
      <c r="HSQ23" s="2"/>
      <c r="HSZ23" s="346"/>
      <c r="HTA23" s="346"/>
      <c r="HTB23" s="2"/>
      <c r="HTK23" s="346"/>
      <c r="HTL23" s="346"/>
      <c r="HTM23" s="2"/>
      <c r="HTV23" s="346"/>
      <c r="HTW23" s="346"/>
      <c r="HTX23" s="2"/>
      <c r="HUG23" s="346"/>
      <c r="HUH23" s="346"/>
      <c r="HUI23" s="2"/>
      <c r="HUR23" s="346"/>
      <c r="HUS23" s="346"/>
      <c r="HUT23" s="2"/>
      <c r="HVC23" s="346"/>
      <c r="HVD23" s="346"/>
      <c r="HVE23" s="2"/>
      <c r="HVN23" s="346"/>
      <c r="HVO23" s="346"/>
      <c r="HVP23" s="2"/>
      <c r="HVY23" s="346"/>
      <c r="HVZ23" s="346"/>
      <c r="HWA23" s="2"/>
      <c r="HWJ23" s="346"/>
      <c r="HWK23" s="346"/>
      <c r="HWL23" s="2"/>
      <c r="HWU23" s="346"/>
      <c r="HWV23" s="346"/>
      <c r="HWW23" s="2"/>
      <c r="HXF23" s="346"/>
      <c r="HXG23" s="346"/>
      <c r="HXH23" s="2"/>
      <c r="HXQ23" s="346"/>
      <c r="HXR23" s="346"/>
      <c r="HXS23" s="2"/>
      <c r="HYB23" s="346"/>
      <c r="HYC23" s="346"/>
      <c r="HYD23" s="2"/>
      <c r="HYM23" s="346"/>
      <c r="HYN23" s="346"/>
      <c r="HYO23" s="2"/>
      <c r="HYX23" s="346"/>
      <c r="HYY23" s="346"/>
      <c r="HYZ23" s="2"/>
      <c r="HZI23" s="346"/>
      <c r="HZJ23" s="346"/>
      <c r="HZK23" s="2"/>
      <c r="HZT23" s="346"/>
      <c r="HZU23" s="346"/>
      <c r="HZV23" s="2"/>
      <c r="IAE23" s="346"/>
      <c r="IAF23" s="346"/>
      <c r="IAG23" s="2"/>
      <c r="IAP23" s="346"/>
      <c r="IAQ23" s="346"/>
      <c r="IAR23" s="2"/>
      <c r="IBA23" s="346"/>
      <c r="IBB23" s="346"/>
      <c r="IBC23" s="2"/>
      <c r="IBL23" s="346"/>
      <c r="IBM23" s="346"/>
      <c r="IBN23" s="2"/>
      <c r="IBW23" s="346"/>
      <c r="IBX23" s="346"/>
      <c r="IBY23" s="2"/>
      <c r="ICH23" s="346"/>
      <c r="ICI23" s="346"/>
      <c r="ICJ23" s="2"/>
      <c r="ICS23" s="346"/>
      <c r="ICT23" s="346"/>
      <c r="ICU23" s="2"/>
      <c r="IDD23" s="346"/>
      <c r="IDE23" s="346"/>
      <c r="IDF23" s="2"/>
      <c r="IDO23" s="346"/>
      <c r="IDP23" s="346"/>
      <c r="IDQ23" s="2"/>
      <c r="IDZ23" s="346"/>
      <c r="IEA23" s="346"/>
      <c r="IEB23" s="2"/>
      <c r="IEK23" s="346"/>
      <c r="IEL23" s="346"/>
      <c r="IEM23" s="2"/>
      <c r="IEV23" s="346"/>
      <c r="IEW23" s="346"/>
      <c r="IEX23" s="2"/>
      <c r="IFG23" s="346"/>
      <c r="IFH23" s="346"/>
      <c r="IFI23" s="2"/>
      <c r="IFR23" s="346"/>
      <c r="IFS23" s="346"/>
      <c r="IFT23" s="2"/>
      <c r="IGC23" s="346"/>
      <c r="IGD23" s="346"/>
      <c r="IGE23" s="2"/>
      <c r="IGN23" s="346"/>
      <c r="IGO23" s="346"/>
      <c r="IGP23" s="2"/>
      <c r="IGY23" s="346"/>
      <c r="IGZ23" s="346"/>
      <c r="IHA23" s="2"/>
      <c r="IHJ23" s="346"/>
      <c r="IHK23" s="346"/>
      <c r="IHL23" s="2"/>
      <c r="IHU23" s="346"/>
      <c r="IHV23" s="346"/>
      <c r="IHW23" s="2"/>
      <c r="IIF23" s="346"/>
      <c r="IIG23" s="346"/>
      <c r="IIH23" s="2"/>
      <c r="IIQ23" s="346"/>
      <c r="IIR23" s="346"/>
      <c r="IIS23" s="2"/>
      <c r="IJB23" s="346"/>
      <c r="IJC23" s="346"/>
      <c r="IJD23" s="2"/>
      <c r="IJM23" s="346"/>
      <c r="IJN23" s="346"/>
      <c r="IJO23" s="2"/>
      <c r="IJX23" s="346"/>
      <c r="IJY23" s="346"/>
      <c r="IJZ23" s="2"/>
      <c r="IKI23" s="346"/>
      <c r="IKJ23" s="346"/>
      <c r="IKK23" s="2"/>
      <c r="IKT23" s="346"/>
      <c r="IKU23" s="346"/>
      <c r="IKV23" s="2"/>
      <c r="ILE23" s="346"/>
      <c r="ILF23" s="346"/>
      <c r="ILG23" s="2"/>
      <c r="ILP23" s="346"/>
      <c r="ILQ23" s="346"/>
      <c r="ILR23" s="2"/>
      <c r="IMA23" s="346"/>
      <c r="IMB23" s="346"/>
      <c r="IMC23" s="2"/>
      <c r="IML23" s="346"/>
      <c r="IMM23" s="346"/>
      <c r="IMN23" s="2"/>
      <c r="IMW23" s="346"/>
      <c r="IMX23" s="346"/>
      <c r="IMY23" s="2"/>
      <c r="INH23" s="346"/>
      <c r="INI23" s="346"/>
      <c r="INJ23" s="2"/>
      <c r="INS23" s="346"/>
      <c r="INT23" s="346"/>
      <c r="INU23" s="2"/>
      <c r="IOD23" s="346"/>
      <c r="IOE23" s="346"/>
      <c r="IOF23" s="2"/>
      <c r="IOO23" s="346"/>
      <c r="IOP23" s="346"/>
      <c r="IOQ23" s="2"/>
      <c r="IOZ23" s="346"/>
      <c r="IPA23" s="346"/>
      <c r="IPB23" s="2"/>
      <c r="IPK23" s="346"/>
      <c r="IPL23" s="346"/>
      <c r="IPM23" s="2"/>
      <c r="IPV23" s="346"/>
      <c r="IPW23" s="346"/>
      <c r="IPX23" s="2"/>
      <c r="IQG23" s="346"/>
      <c r="IQH23" s="346"/>
      <c r="IQI23" s="2"/>
      <c r="IQR23" s="346"/>
      <c r="IQS23" s="346"/>
      <c r="IQT23" s="2"/>
      <c r="IRC23" s="346"/>
      <c r="IRD23" s="346"/>
      <c r="IRE23" s="2"/>
      <c r="IRN23" s="346"/>
      <c r="IRO23" s="346"/>
      <c r="IRP23" s="2"/>
      <c r="IRY23" s="346"/>
      <c r="IRZ23" s="346"/>
      <c r="ISA23" s="2"/>
      <c r="ISJ23" s="346"/>
      <c r="ISK23" s="346"/>
      <c r="ISL23" s="2"/>
      <c r="ISU23" s="346"/>
      <c r="ISV23" s="346"/>
      <c r="ISW23" s="2"/>
      <c r="ITF23" s="346"/>
      <c r="ITG23" s="346"/>
      <c r="ITH23" s="2"/>
      <c r="ITQ23" s="346"/>
      <c r="ITR23" s="346"/>
      <c r="ITS23" s="2"/>
      <c r="IUB23" s="346"/>
      <c r="IUC23" s="346"/>
      <c r="IUD23" s="2"/>
      <c r="IUM23" s="346"/>
      <c r="IUN23" s="346"/>
      <c r="IUO23" s="2"/>
      <c r="IUX23" s="346"/>
      <c r="IUY23" s="346"/>
      <c r="IUZ23" s="2"/>
      <c r="IVI23" s="346"/>
      <c r="IVJ23" s="346"/>
      <c r="IVK23" s="2"/>
      <c r="IVT23" s="346"/>
      <c r="IVU23" s="346"/>
      <c r="IVV23" s="2"/>
      <c r="IWE23" s="346"/>
      <c r="IWF23" s="346"/>
      <c r="IWG23" s="2"/>
      <c r="IWP23" s="346"/>
      <c r="IWQ23" s="346"/>
      <c r="IWR23" s="2"/>
      <c r="IXA23" s="346"/>
      <c r="IXB23" s="346"/>
      <c r="IXC23" s="2"/>
      <c r="IXL23" s="346"/>
      <c r="IXM23" s="346"/>
      <c r="IXN23" s="2"/>
      <c r="IXW23" s="346"/>
      <c r="IXX23" s="346"/>
      <c r="IXY23" s="2"/>
      <c r="IYH23" s="346"/>
      <c r="IYI23" s="346"/>
      <c r="IYJ23" s="2"/>
      <c r="IYS23" s="346"/>
      <c r="IYT23" s="346"/>
      <c r="IYU23" s="2"/>
      <c r="IZD23" s="346"/>
      <c r="IZE23" s="346"/>
      <c r="IZF23" s="2"/>
      <c r="IZO23" s="346"/>
      <c r="IZP23" s="346"/>
      <c r="IZQ23" s="2"/>
      <c r="IZZ23" s="346"/>
      <c r="JAA23" s="346"/>
      <c r="JAB23" s="2"/>
      <c r="JAK23" s="346"/>
      <c r="JAL23" s="346"/>
      <c r="JAM23" s="2"/>
      <c r="JAV23" s="346"/>
      <c r="JAW23" s="346"/>
      <c r="JAX23" s="2"/>
      <c r="JBG23" s="346"/>
      <c r="JBH23" s="346"/>
      <c r="JBI23" s="2"/>
      <c r="JBR23" s="346"/>
      <c r="JBS23" s="346"/>
      <c r="JBT23" s="2"/>
      <c r="JCC23" s="346"/>
      <c r="JCD23" s="346"/>
      <c r="JCE23" s="2"/>
      <c r="JCN23" s="346"/>
      <c r="JCO23" s="346"/>
      <c r="JCP23" s="2"/>
      <c r="JCY23" s="346"/>
      <c r="JCZ23" s="346"/>
      <c r="JDA23" s="2"/>
      <c r="JDJ23" s="346"/>
      <c r="JDK23" s="346"/>
      <c r="JDL23" s="2"/>
      <c r="JDU23" s="346"/>
      <c r="JDV23" s="346"/>
      <c r="JDW23" s="2"/>
      <c r="JEF23" s="346"/>
      <c r="JEG23" s="346"/>
      <c r="JEH23" s="2"/>
      <c r="JEQ23" s="346"/>
      <c r="JER23" s="346"/>
      <c r="JES23" s="2"/>
      <c r="JFB23" s="346"/>
      <c r="JFC23" s="346"/>
      <c r="JFD23" s="2"/>
      <c r="JFM23" s="346"/>
      <c r="JFN23" s="346"/>
      <c r="JFO23" s="2"/>
      <c r="JFX23" s="346"/>
      <c r="JFY23" s="346"/>
      <c r="JFZ23" s="2"/>
      <c r="JGI23" s="346"/>
      <c r="JGJ23" s="346"/>
      <c r="JGK23" s="2"/>
      <c r="JGT23" s="346"/>
      <c r="JGU23" s="346"/>
      <c r="JGV23" s="2"/>
      <c r="JHE23" s="346"/>
      <c r="JHF23" s="346"/>
      <c r="JHG23" s="2"/>
      <c r="JHP23" s="346"/>
      <c r="JHQ23" s="346"/>
      <c r="JHR23" s="2"/>
      <c r="JIA23" s="346"/>
      <c r="JIB23" s="346"/>
      <c r="JIC23" s="2"/>
      <c r="JIL23" s="346"/>
      <c r="JIM23" s="346"/>
      <c r="JIN23" s="2"/>
      <c r="JIW23" s="346"/>
      <c r="JIX23" s="346"/>
      <c r="JIY23" s="2"/>
      <c r="JJH23" s="346"/>
      <c r="JJI23" s="346"/>
      <c r="JJJ23" s="2"/>
      <c r="JJS23" s="346"/>
      <c r="JJT23" s="346"/>
      <c r="JJU23" s="2"/>
      <c r="JKD23" s="346"/>
      <c r="JKE23" s="346"/>
      <c r="JKF23" s="2"/>
      <c r="JKO23" s="346"/>
      <c r="JKP23" s="346"/>
      <c r="JKQ23" s="2"/>
      <c r="JKZ23" s="346"/>
      <c r="JLA23" s="346"/>
      <c r="JLB23" s="2"/>
      <c r="JLK23" s="346"/>
      <c r="JLL23" s="346"/>
      <c r="JLM23" s="2"/>
      <c r="JLV23" s="346"/>
      <c r="JLW23" s="346"/>
      <c r="JLX23" s="2"/>
      <c r="JMG23" s="346"/>
      <c r="JMH23" s="346"/>
      <c r="JMI23" s="2"/>
      <c r="JMR23" s="346"/>
      <c r="JMS23" s="346"/>
      <c r="JMT23" s="2"/>
      <c r="JNC23" s="346"/>
      <c r="JND23" s="346"/>
      <c r="JNE23" s="2"/>
      <c r="JNN23" s="346"/>
      <c r="JNO23" s="346"/>
      <c r="JNP23" s="2"/>
      <c r="JNY23" s="346"/>
      <c r="JNZ23" s="346"/>
      <c r="JOA23" s="2"/>
      <c r="JOJ23" s="346"/>
      <c r="JOK23" s="346"/>
      <c r="JOL23" s="2"/>
      <c r="JOU23" s="346"/>
      <c r="JOV23" s="346"/>
      <c r="JOW23" s="2"/>
      <c r="JPF23" s="346"/>
      <c r="JPG23" s="346"/>
      <c r="JPH23" s="2"/>
      <c r="JPQ23" s="346"/>
      <c r="JPR23" s="346"/>
      <c r="JPS23" s="2"/>
      <c r="JQB23" s="346"/>
      <c r="JQC23" s="346"/>
      <c r="JQD23" s="2"/>
      <c r="JQM23" s="346"/>
      <c r="JQN23" s="346"/>
      <c r="JQO23" s="2"/>
      <c r="JQX23" s="346"/>
      <c r="JQY23" s="346"/>
      <c r="JQZ23" s="2"/>
      <c r="JRI23" s="346"/>
      <c r="JRJ23" s="346"/>
      <c r="JRK23" s="2"/>
      <c r="JRT23" s="346"/>
      <c r="JRU23" s="346"/>
      <c r="JRV23" s="2"/>
      <c r="JSE23" s="346"/>
      <c r="JSF23" s="346"/>
      <c r="JSG23" s="2"/>
      <c r="JSP23" s="346"/>
      <c r="JSQ23" s="346"/>
      <c r="JSR23" s="2"/>
      <c r="JTA23" s="346"/>
      <c r="JTB23" s="346"/>
      <c r="JTC23" s="2"/>
      <c r="JTL23" s="346"/>
      <c r="JTM23" s="346"/>
      <c r="JTN23" s="2"/>
      <c r="JTW23" s="346"/>
      <c r="JTX23" s="346"/>
      <c r="JTY23" s="2"/>
      <c r="JUH23" s="346"/>
      <c r="JUI23" s="346"/>
      <c r="JUJ23" s="2"/>
      <c r="JUS23" s="346"/>
      <c r="JUT23" s="346"/>
      <c r="JUU23" s="2"/>
      <c r="JVD23" s="346"/>
      <c r="JVE23" s="346"/>
      <c r="JVF23" s="2"/>
      <c r="JVO23" s="346"/>
      <c r="JVP23" s="346"/>
      <c r="JVQ23" s="2"/>
      <c r="JVZ23" s="346"/>
      <c r="JWA23" s="346"/>
      <c r="JWB23" s="2"/>
      <c r="JWK23" s="346"/>
      <c r="JWL23" s="346"/>
      <c r="JWM23" s="2"/>
      <c r="JWV23" s="346"/>
      <c r="JWW23" s="346"/>
      <c r="JWX23" s="2"/>
      <c r="JXG23" s="346"/>
      <c r="JXH23" s="346"/>
      <c r="JXI23" s="2"/>
      <c r="JXR23" s="346"/>
      <c r="JXS23" s="346"/>
      <c r="JXT23" s="2"/>
      <c r="JYC23" s="346"/>
      <c r="JYD23" s="346"/>
      <c r="JYE23" s="2"/>
      <c r="JYN23" s="346"/>
      <c r="JYO23" s="346"/>
      <c r="JYP23" s="2"/>
      <c r="JYY23" s="346"/>
      <c r="JYZ23" s="346"/>
      <c r="JZA23" s="2"/>
      <c r="JZJ23" s="346"/>
      <c r="JZK23" s="346"/>
      <c r="JZL23" s="2"/>
      <c r="JZU23" s="346"/>
      <c r="JZV23" s="346"/>
      <c r="JZW23" s="2"/>
      <c r="KAF23" s="346"/>
      <c r="KAG23" s="346"/>
      <c r="KAH23" s="2"/>
      <c r="KAQ23" s="346"/>
      <c r="KAR23" s="346"/>
      <c r="KAS23" s="2"/>
      <c r="KBB23" s="346"/>
      <c r="KBC23" s="346"/>
      <c r="KBD23" s="2"/>
      <c r="KBM23" s="346"/>
      <c r="KBN23" s="346"/>
      <c r="KBO23" s="2"/>
      <c r="KBX23" s="346"/>
      <c r="KBY23" s="346"/>
      <c r="KBZ23" s="2"/>
      <c r="KCI23" s="346"/>
      <c r="KCJ23" s="346"/>
      <c r="KCK23" s="2"/>
      <c r="KCT23" s="346"/>
      <c r="KCU23" s="346"/>
      <c r="KCV23" s="2"/>
      <c r="KDE23" s="346"/>
      <c r="KDF23" s="346"/>
      <c r="KDG23" s="2"/>
      <c r="KDP23" s="346"/>
      <c r="KDQ23" s="346"/>
      <c r="KDR23" s="2"/>
      <c r="KEA23" s="346"/>
      <c r="KEB23" s="346"/>
      <c r="KEC23" s="2"/>
      <c r="KEL23" s="346"/>
      <c r="KEM23" s="346"/>
      <c r="KEN23" s="2"/>
      <c r="KEW23" s="346"/>
      <c r="KEX23" s="346"/>
      <c r="KEY23" s="2"/>
      <c r="KFH23" s="346"/>
      <c r="KFI23" s="346"/>
      <c r="KFJ23" s="2"/>
      <c r="KFS23" s="346"/>
      <c r="KFT23" s="346"/>
      <c r="KFU23" s="2"/>
      <c r="KGD23" s="346"/>
      <c r="KGE23" s="346"/>
      <c r="KGF23" s="2"/>
      <c r="KGO23" s="346"/>
      <c r="KGP23" s="346"/>
      <c r="KGQ23" s="2"/>
      <c r="KGZ23" s="346"/>
      <c r="KHA23" s="346"/>
      <c r="KHB23" s="2"/>
      <c r="KHK23" s="346"/>
      <c r="KHL23" s="346"/>
      <c r="KHM23" s="2"/>
      <c r="KHV23" s="346"/>
      <c r="KHW23" s="346"/>
      <c r="KHX23" s="2"/>
      <c r="KIG23" s="346"/>
      <c r="KIH23" s="346"/>
      <c r="KII23" s="2"/>
      <c r="KIR23" s="346"/>
      <c r="KIS23" s="346"/>
      <c r="KIT23" s="2"/>
      <c r="KJC23" s="346"/>
      <c r="KJD23" s="346"/>
      <c r="KJE23" s="2"/>
      <c r="KJN23" s="346"/>
      <c r="KJO23" s="346"/>
      <c r="KJP23" s="2"/>
      <c r="KJY23" s="346"/>
      <c r="KJZ23" s="346"/>
      <c r="KKA23" s="2"/>
      <c r="KKJ23" s="346"/>
      <c r="KKK23" s="346"/>
      <c r="KKL23" s="2"/>
      <c r="KKU23" s="346"/>
      <c r="KKV23" s="346"/>
      <c r="KKW23" s="2"/>
      <c r="KLF23" s="346"/>
      <c r="KLG23" s="346"/>
      <c r="KLH23" s="2"/>
      <c r="KLQ23" s="346"/>
      <c r="KLR23" s="346"/>
      <c r="KLS23" s="2"/>
      <c r="KMB23" s="346"/>
      <c r="KMC23" s="346"/>
      <c r="KMD23" s="2"/>
      <c r="KMM23" s="346"/>
      <c r="KMN23" s="346"/>
      <c r="KMO23" s="2"/>
      <c r="KMX23" s="346"/>
      <c r="KMY23" s="346"/>
      <c r="KMZ23" s="2"/>
      <c r="KNI23" s="346"/>
      <c r="KNJ23" s="346"/>
      <c r="KNK23" s="2"/>
      <c r="KNT23" s="346"/>
      <c r="KNU23" s="346"/>
      <c r="KNV23" s="2"/>
      <c r="KOE23" s="346"/>
      <c r="KOF23" s="346"/>
      <c r="KOG23" s="2"/>
      <c r="KOP23" s="346"/>
      <c r="KOQ23" s="346"/>
      <c r="KOR23" s="2"/>
      <c r="KPA23" s="346"/>
      <c r="KPB23" s="346"/>
      <c r="KPC23" s="2"/>
      <c r="KPL23" s="346"/>
      <c r="KPM23" s="346"/>
      <c r="KPN23" s="2"/>
      <c r="KPW23" s="346"/>
      <c r="KPX23" s="346"/>
      <c r="KPY23" s="2"/>
      <c r="KQH23" s="346"/>
      <c r="KQI23" s="346"/>
      <c r="KQJ23" s="2"/>
      <c r="KQS23" s="346"/>
      <c r="KQT23" s="346"/>
      <c r="KQU23" s="2"/>
      <c r="KRD23" s="346"/>
      <c r="KRE23" s="346"/>
      <c r="KRF23" s="2"/>
      <c r="KRO23" s="346"/>
      <c r="KRP23" s="346"/>
      <c r="KRQ23" s="2"/>
      <c r="KRZ23" s="346"/>
      <c r="KSA23" s="346"/>
      <c r="KSB23" s="2"/>
      <c r="KSK23" s="346"/>
      <c r="KSL23" s="346"/>
      <c r="KSM23" s="2"/>
      <c r="KSV23" s="346"/>
      <c r="KSW23" s="346"/>
      <c r="KSX23" s="2"/>
      <c r="KTG23" s="346"/>
      <c r="KTH23" s="346"/>
      <c r="KTI23" s="2"/>
      <c r="KTR23" s="346"/>
      <c r="KTS23" s="346"/>
      <c r="KTT23" s="2"/>
      <c r="KUC23" s="346"/>
      <c r="KUD23" s="346"/>
      <c r="KUE23" s="2"/>
      <c r="KUN23" s="346"/>
      <c r="KUO23" s="346"/>
      <c r="KUP23" s="2"/>
      <c r="KUY23" s="346"/>
      <c r="KUZ23" s="346"/>
      <c r="KVA23" s="2"/>
      <c r="KVJ23" s="346"/>
      <c r="KVK23" s="346"/>
      <c r="KVL23" s="2"/>
      <c r="KVU23" s="346"/>
      <c r="KVV23" s="346"/>
      <c r="KVW23" s="2"/>
      <c r="KWF23" s="346"/>
      <c r="KWG23" s="346"/>
      <c r="KWH23" s="2"/>
      <c r="KWQ23" s="346"/>
      <c r="KWR23" s="346"/>
      <c r="KWS23" s="2"/>
      <c r="KXB23" s="346"/>
      <c r="KXC23" s="346"/>
      <c r="KXD23" s="2"/>
      <c r="KXM23" s="346"/>
      <c r="KXN23" s="346"/>
      <c r="KXO23" s="2"/>
      <c r="KXX23" s="346"/>
      <c r="KXY23" s="346"/>
      <c r="KXZ23" s="2"/>
      <c r="KYI23" s="346"/>
      <c r="KYJ23" s="346"/>
      <c r="KYK23" s="2"/>
      <c r="KYT23" s="346"/>
      <c r="KYU23" s="346"/>
      <c r="KYV23" s="2"/>
      <c r="KZE23" s="346"/>
      <c r="KZF23" s="346"/>
      <c r="KZG23" s="2"/>
      <c r="KZP23" s="346"/>
      <c r="KZQ23" s="346"/>
      <c r="KZR23" s="2"/>
      <c r="LAA23" s="346"/>
      <c r="LAB23" s="346"/>
      <c r="LAC23" s="2"/>
      <c r="LAL23" s="346"/>
      <c r="LAM23" s="346"/>
      <c r="LAN23" s="2"/>
      <c r="LAW23" s="346"/>
      <c r="LAX23" s="346"/>
      <c r="LAY23" s="2"/>
      <c r="LBH23" s="346"/>
      <c r="LBI23" s="346"/>
      <c r="LBJ23" s="2"/>
      <c r="LBS23" s="346"/>
      <c r="LBT23" s="346"/>
      <c r="LBU23" s="2"/>
      <c r="LCD23" s="346"/>
      <c r="LCE23" s="346"/>
      <c r="LCF23" s="2"/>
      <c r="LCO23" s="346"/>
      <c r="LCP23" s="346"/>
      <c r="LCQ23" s="2"/>
      <c r="LCZ23" s="346"/>
      <c r="LDA23" s="346"/>
      <c r="LDB23" s="2"/>
      <c r="LDK23" s="346"/>
      <c r="LDL23" s="346"/>
      <c r="LDM23" s="2"/>
      <c r="LDV23" s="346"/>
      <c r="LDW23" s="346"/>
      <c r="LDX23" s="2"/>
      <c r="LEG23" s="346"/>
      <c r="LEH23" s="346"/>
      <c r="LEI23" s="2"/>
      <c r="LER23" s="346"/>
      <c r="LES23" s="346"/>
      <c r="LET23" s="2"/>
      <c r="LFC23" s="346"/>
      <c r="LFD23" s="346"/>
      <c r="LFE23" s="2"/>
      <c r="LFN23" s="346"/>
      <c r="LFO23" s="346"/>
      <c r="LFP23" s="2"/>
      <c r="LFY23" s="346"/>
      <c r="LFZ23" s="346"/>
      <c r="LGA23" s="2"/>
      <c r="LGJ23" s="346"/>
      <c r="LGK23" s="346"/>
      <c r="LGL23" s="2"/>
      <c r="LGU23" s="346"/>
      <c r="LGV23" s="346"/>
      <c r="LGW23" s="2"/>
      <c r="LHF23" s="346"/>
      <c r="LHG23" s="346"/>
      <c r="LHH23" s="2"/>
      <c r="LHQ23" s="346"/>
      <c r="LHR23" s="346"/>
      <c r="LHS23" s="2"/>
      <c r="LIB23" s="346"/>
      <c r="LIC23" s="346"/>
      <c r="LID23" s="2"/>
      <c r="LIM23" s="346"/>
      <c r="LIN23" s="346"/>
      <c r="LIO23" s="2"/>
      <c r="LIX23" s="346"/>
      <c r="LIY23" s="346"/>
      <c r="LIZ23" s="2"/>
      <c r="LJI23" s="346"/>
      <c r="LJJ23" s="346"/>
      <c r="LJK23" s="2"/>
      <c r="LJT23" s="346"/>
      <c r="LJU23" s="346"/>
      <c r="LJV23" s="2"/>
      <c r="LKE23" s="346"/>
      <c r="LKF23" s="346"/>
      <c r="LKG23" s="2"/>
      <c r="LKP23" s="346"/>
      <c r="LKQ23" s="346"/>
      <c r="LKR23" s="2"/>
      <c r="LLA23" s="346"/>
      <c r="LLB23" s="346"/>
      <c r="LLC23" s="2"/>
      <c r="LLL23" s="346"/>
      <c r="LLM23" s="346"/>
      <c r="LLN23" s="2"/>
      <c r="LLW23" s="346"/>
      <c r="LLX23" s="346"/>
      <c r="LLY23" s="2"/>
      <c r="LMH23" s="346"/>
      <c r="LMI23" s="346"/>
      <c r="LMJ23" s="2"/>
      <c r="LMS23" s="346"/>
      <c r="LMT23" s="346"/>
      <c r="LMU23" s="2"/>
      <c r="LND23" s="346"/>
      <c r="LNE23" s="346"/>
      <c r="LNF23" s="2"/>
      <c r="LNO23" s="346"/>
      <c r="LNP23" s="346"/>
      <c r="LNQ23" s="2"/>
      <c r="LNZ23" s="346"/>
      <c r="LOA23" s="346"/>
      <c r="LOB23" s="2"/>
      <c r="LOK23" s="346"/>
      <c r="LOL23" s="346"/>
      <c r="LOM23" s="2"/>
      <c r="LOV23" s="346"/>
      <c r="LOW23" s="346"/>
      <c r="LOX23" s="2"/>
      <c r="LPG23" s="346"/>
      <c r="LPH23" s="346"/>
      <c r="LPI23" s="2"/>
      <c r="LPR23" s="346"/>
      <c r="LPS23" s="346"/>
      <c r="LPT23" s="2"/>
      <c r="LQC23" s="346"/>
      <c r="LQD23" s="346"/>
      <c r="LQE23" s="2"/>
      <c r="LQN23" s="346"/>
      <c r="LQO23" s="346"/>
      <c r="LQP23" s="2"/>
      <c r="LQY23" s="346"/>
      <c r="LQZ23" s="346"/>
      <c r="LRA23" s="2"/>
      <c r="LRJ23" s="346"/>
      <c r="LRK23" s="346"/>
      <c r="LRL23" s="2"/>
      <c r="LRU23" s="346"/>
      <c r="LRV23" s="346"/>
      <c r="LRW23" s="2"/>
      <c r="LSF23" s="346"/>
      <c r="LSG23" s="346"/>
      <c r="LSH23" s="2"/>
      <c r="LSQ23" s="346"/>
      <c r="LSR23" s="346"/>
      <c r="LSS23" s="2"/>
      <c r="LTB23" s="346"/>
      <c r="LTC23" s="346"/>
      <c r="LTD23" s="2"/>
      <c r="LTM23" s="346"/>
      <c r="LTN23" s="346"/>
      <c r="LTO23" s="2"/>
      <c r="LTX23" s="346"/>
      <c r="LTY23" s="346"/>
      <c r="LTZ23" s="2"/>
      <c r="LUI23" s="346"/>
      <c r="LUJ23" s="346"/>
      <c r="LUK23" s="2"/>
      <c r="LUT23" s="346"/>
      <c r="LUU23" s="346"/>
      <c r="LUV23" s="2"/>
      <c r="LVE23" s="346"/>
      <c r="LVF23" s="346"/>
      <c r="LVG23" s="2"/>
      <c r="LVP23" s="346"/>
      <c r="LVQ23" s="346"/>
      <c r="LVR23" s="2"/>
      <c r="LWA23" s="346"/>
      <c r="LWB23" s="346"/>
      <c r="LWC23" s="2"/>
      <c r="LWL23" s="346"/>
      <c r="LWM23" s="346"/>
      <c r="LWN23" s="2"/>
      <c r="LWW23" s="346"/>
      <c r="LWX23" s="346"/>
      <c r="LWY23" s="2"/>
      <c r="LXH23" s="346"/>
      <c r="LXI23" s="346"/>
      <c r="LXJ23" s="2"/>
      <c r="LXS23" s="346"/>
      <c r="LXT23" s="346"/>
      <c r="LXU23" s="2"/>
      <c r="LYD23" s="346"/>
      <c r="LYE23" s="346"/>
      <c r="LYF23" s="2"/>
      <c r="LYO23" s="346"/>
      <c r="LYP23" s="346"/>
      <c r="LYQ23" s="2"/>
      <c r="LYZ23" s="346"/>
      <c r="LZA23" s="346"/>
      <c r="LZB23" s="2"/>
      <c r="LZK23" s="346"/>
      <c r="LZL23" s="346"/>
      <c r="LZM23" s="2"/>
      <c r="LZV23" s="346"/>
      <c r="LZW23" s="346"/>
      <c r="LZX23" s="2"/>
      <c r="MAG23" s="346"/>
      <c r="MAH23" s="346"/>
      <c r="MAI23" s="2"/>
      <c r="MAR23" s="346"/>
      <c r="MAS23" s="346"/>
      <c r="MAT23" s="2"/>
      <c r="MBC23" s="346"/>
      <c r="MBD23" s="346"/>
      <c r="MBE23" s="2"/>
      <c r="MBN23" s="346"/>
      <c r="MBO23" s="346"/>
      <c r="MBP23" s="2"/>
      <c r="MBY23" s="346"/>
      <c r="MBZ23" s="346"/>
      <c r="MCA23" s="2"/>
      <c r="MCJ23" s="346"/>
      <c r="MCK23" s="346"/>
      <c r="MCL23" s="2"/>
      <c r="MCU23" s="346"/>
      <c r="MCV23" s="346"/>
      <c r="MCW23" s="2"/>
      <c r="MDF23" s="346"/>
      <c r="MDG23" s="346"/>
      <c r="MDH23" s="2"/>
      <c r="MDQ23" s="346"/>
      <c r="MDR23" s="346"/>
      <c r="MDS23" s="2"/>
      <c r="MEB23" s="346"/>
      <c r="MEC23" s="346"/>
      <c r="MED23" s="2"/>
      <c r="MEM23" s="346"/>
      <c r="MEN23" s="346"/>
      <c r="MEO23" s="2"/>
      <c r="MEX23" s="346"/>
      <c r="MEY23" s="346"/>
      <c r="MEZ23" s="2"/>
      <c r="MFI23" s="346"/>
      <c r="MFJ23" s="346"/>
      <c r="MFK23" s="2"/>
      <c r="MFT23" s="346"/>
      <c r="MFU23" s="346"/>
      <c r="MFV23" s="2"/>
      <c r="MGE23" s="346"/>
      <c r="MGF23" s="346"/>
      <c r="MGG23" s="2"/>
      <c r="MGP23" s="346"/>
      <c r="MGQ23" s="346"/>
      <c r="MGR23" s="2"/>
      <c r="MHA23" s="346"/>
      <c r="MHB23" s="346"/>
      <c r="MHC23" s="2"/>
      <c r="MHL23" s="346"/>
      <c r="MHM23" s="346"/>
      <c r="MHN23" s="2"/>
      <c r="MHW23" s="346"/>
      <c r="MHX23" s="346"/>
      <c r="MHY23" s="2"/>
      <c r="MIH23" s="346"/>
      <c r="MII23" s="346"/>
      <c r="MIJ23" s="2"/>
      <c r="MIS23" s="346"/>
      <c r="MIT23" s="346"/>
      <c r="MIU23" s="2"/>
      <c r="MJD23" s="346"/>
      <c r="MJE23" s="346"/>
      <c r="MJF23" s="2"/>
      <c r="MJO23" s="346"/>
      <c r="MJP23" s="346"/>
      <c r="MJQ23" s="2"/>
      <c r="MJZ23" s="346"/>
      <c r="MKA23" s="346"/>
      <c r="MKB23" s="2"/>
      <c r="MKK23" s="346"/>
      <c r="MKL23" s="346"/>
      <c r="MKM23" s="2"/>
      <c r="MKV23" s="346"/>
      <c r="MKW23" s="346"/>
      <c r="MKX23" s="2"/>
      <c r="MLG23" s="346"/>
      <c r="MLH23" s="346"/>
      <c r="MLI23" s="2"/>
      <c r="MLR23" s="346"/>
      <c r="MLS23" s="346"/>
      <c r="MLT23" s="2"/>
      <c r="MMC23" s="346"/>
      <c r="MMD23" s="346"/>
      <c r="MME23" s="2"/>
      <c r="MMN23" s="346"/>
      <c r="MMO23" s="346"/>
      <c r="MMP23" s="2"/>
      <c r="MMY23" s="346"/>
      <c r="MMZ23" s="346"/>
      <c r="MNA23" s="2"/>
      <c r="MNJ23" s="346"/>
      <c r="MNK23" s="346"/>
      <c r="MNL23" s="2"/>
      <c r="MNU23" s="346"/>
      <c r="MNV23" s="346"/>
      <c r="MNW23" s="2"/>
      <c r="MOF23" s="346"/>
      <c r="MOG23" s="346"/>
      <c r="MOH23" s="2"/>
      <c r="MOQ23" s="346"/>
      <c r="MOR23" s="346"/>
      <c r="MOS23" s="2"/>
      <c r="MPB23" s="346"/>
      <c r="MPC23" s="346"/>
      <c r="MPD23" s="2"/>
      <c r="MPM23" s="346"/>
      <c r="MPN23" s="346"/>
      <c r="MPO23" s="2"/>
      <c r="MPX23" s="346"/>
      <c r="MPY23" s="346"/>
      <c r="MPZ23" s="2"/>
      <c r="MQI23" s="346"/>
      <c r="MQJ23" s="346"/>
      <c r="MQK23" s="2"/>
      <c r="MQT23" s="346"/>
      <c r="MQU23" s="346"/>
      <c r="MQV23" s="2"/>
      <c r="MRE23" s="346"/>
      <c r="MRF23" s="346"/>
      <c r="MRG23" s="2"/>
      <c r="MRP23" s="346"/>
      <c r="MRQ23" s="346"/>
      <c r="MRR23" s="2"/>
      <c r="MSA23" s="346"/>
      <c r="MSB23" s="346"/>
      <c r="MSC23" s="2"/>
      <c r="MSL23" s="346"/>
      <c r="MSM23" s="346"/>
      <c r="MSN23" s="2"/>
      <c r="MSW23" s="346"/>
      <c r="MSX23" s="346"/>
      <c r="MSY23" s="2"/>
      <c r="MTH23" s="346"/>
      <c r="MTI23" s="346"/>
      <c r="MTJ23" s="2"/>
      <c r="MTS23" s="346"/>
      <c r="MTT23" s="346"/>
      <c r="MTU23" s="2"/>
      <c r="MUD23" s="346"/>
      <c r="MUE23" s="346"/>
      <c r="MUF23" s="2"/>
      <c r="MUO23" s="346"/>
      <c r="MUP23" s="346"/>
      <c r="MUQ23" s="2"/>
      <c r="MUZ23" s="346"/>
      <c r="MVA23" s="346"/>
      <c r="MVB23" s="2"/>
      <c r="MVK23" s="346"/>
      <c r="MVL23" s="346"/>
      <c r="MVM23" s="2"/>
      <c r="MVV23" s="346"/>
      <c r="MVW23" s="346"/>
      <c r="MVX23" s="2"/>
      <c r="MWG23" s="346"/>
      <c r="MWH23" s="346"/>
      <c r="MWI23" s="2"/>
      <c r="MWR23" s="346"/>
      <c r="MWS23" s="346"/>
      <c r="MWT23" s="2"/>
      <c r="MXC23" s="346"/>
      <c r="MXD23" s="346"/>
      <c r="MXE23" s="2"/>
      <c r="MXN23" s="346"/>
      <c r="MXO23" s="346"/>
      <c r="MXP23" s="2"/>
      <c r="MXY23" s="346"/>
      <c r="MXZ23" s="346"/>
      <c r="MYA23" s="2"/>
      <c r="MYJ23" s="346"/>
      <c r="MYK23" s="346"/>
      <c r="MYL23" s="2"/>
      <c r="MYU23" s="346"/>
      <c r="MYV23" s="346"/>
      <c r="MYW23" s="2"/>
      <c r="MZF23" s="346"/>
      <c r="MZG23" s="346"/>
      <c r="MZH23" s="2"/>
      <c r="MZQ23" s="346"/>
      <c r="MZR23" s="346"/>
      <c r="MZS23" s="2"/>
      <c r="NAB23" s="346"/>
      <c r="NAC23" s="346"/>
      <c r="NAD23" s="2"/>
      <c r="NAM23" s="346"/>
      <c r="NAN23" s="346"/>
      <c r="NAO23" s="2"/>
      <c r="NAX23" s="346"/>
      <c r="NAY23" s="346"/>
      <c r="NAZ23" s="2"/>
      <c r="NBI23" s="346"/>
      <c r="NBJ23" s="346"/>
      <c r="NBK23" s="2"/>
      <c r="NBT23" s="346"/>
      <c r="NBU23" s="346"/>
      <c r="NBV23" s="2"/>
      <c r="NCE23" s="346"/>
      <c r="NCF23" s="346"/>
      <c r="NCG23" s="2"/>
      <c r="NCP23" s="346"/>
      <c r="NCQ23" s="346"/>
      <c r="NCR23" s="2"/>
      <c r="NDA23" s="346"/>
      <c r="NDB23" s="346"/>
      <c r="NDC23" s="2"/>
      <c r="NDL23" s="346"/>
      <c r="NDM23" s="346"/>
      <c r="NDN23" s="2"/>
      <c r="NDW23" s="346"/>
      <c r="NDX23" s="346"/>
      <c r="NDY23" s="2"/>
      <c r="NEH23" s="346"/>
      <c r="NEI23" s="346"/>
      <c r="NEJ23" s="2"/>
      <c r="NES23" s="346"/>
      <c r="NET23" s="346"/>
      <c r="NEU23" s="2"/>
      <c r="NFD23" s="346"/>
      <c r="NFE23" s="346"/>
      <c r="NFF23" s="2"/>
      <c r="NFO23" s="346"/>
      <c r="NFP23" s="346"/>
      <c r="NFQ23" s="2"/>
      <c r="NFZ23" s="346"/>
      <c r="NGA23" s="346"/>
      <c r="NGB23" s="2"/>
      <c r="NGK23" s="346"/>
      <c r="NGL23" s="346"/>
      <c r="NGM23" s="2"/>
      <c r="NGV23" s="346"/>
      <c r="NGW23" s="346"/>
      <c r="NGX23" s="2"/>
      <c r="NHG23" s="346"/>
      <c r="NHH23" s="346"/>
      <c r="NHI23" s="2"/>
      <c r="NHR23" s="346"/>
      <c r="NHS23" s="346"/>
      <c r="NHT23" s="2"/>
      <c r="NIC23" s="346"/>
      <c r="NID23" s="346"/>
      <c r="NIE23" s="2"/>
      <c r="NIN23" s="346"/>
      <c r="NIO23" s="346"/>
      <c r="NIP23" s="2"/>
      <c r="NIY23" s="346"/>
      <c r="NIZ23" s="346"/>
      <c r="NJA23" s="2"/>
      <c r="NJJ23" s="346"/>
      <c r="NJK23" s="346"/>
      <c r="NJL23" s="2"/>
      <c r="NJU23" s="346"/>
      <c r="NJV23" s="346"/>
      <c r="NJW23" s="2"/>
      <c r="NKF23" s="346"/>
      <c r="NKG23" s="346"/>
      <c r="NKH23" s="2"/>
      <c r="NKQ23" s="346"/>
      <c r="NKR23" s="346"/>
      <c r="NKS23" s="2"/>
      <c r="NLB23" s="346"/>
      <c r="NLC23" s="346"/>
      <c r="NLD23" s="2"/>
      <c r="NLM23" s="346"/>
      <c r="NLN23" s="346"/>
      <c r="NLO23" s="2"/>
      <c r="NLX23" s="346"/>
      <c r="NLY23" s="346"/>
      <c r="NLZ23" s="2"/>
      <c r="NMI23" s="346"/>
      <c r="NMJ23" s="346"/>
      <c r="NMK23" s="2"/>
      <c r="NMT23" s="346"/>
      <c r="NMU23" s="346"/>
      <c r="NMV23" s="2"/>
      <c r="NNE23" s="346"/>
      <c r="NNF23" s="346"/>
      <c r="NNG23" s="2"/>
      <c r="NNP23" s="346"/>
      <c r="NNQ23" s="346"/>
      <c r="NNR23" s="2"/>
      <c r="NOA23" s="346"/>
      <c r="NOB23" s="346"/>
      <c r="NOC23" s="2"/>
      <c r="NOL23" s="346"/>
      <c r="NOM23" s="346"/>
      <c r="NON23" s="2"/>
      <c r="NOW23" s="346"/>
      <c r="NOX23" s="346"/>
      <c r="NOY23" s="2"/>
      <c r="NPH23" s="346"/>
      <c r="NPI23" s="346"/>
      <c r="NPJ23" s="2"/>
      <c r="NPS23" s="346"/>
      <c r="NPT23" s="346"/>
      <c r="NPU23" s="2"/>
      <c r="NQD23" s="346"/>
      <c r="NQE23" s="346"/>
      <c r="NQF23" s="2"/>
      <c r="NQO23" s="346"/>
      <c r="NQP23" s="346"/>
      <c r="NQQ23" s="2"/>
      <c r="NQZ23" s="346"/>
      <c r="NRA23" s="346"/>
      <c r="NRB23" s="2"/>
      <c r="NRK23" s="346"/>
      <c r="NRL23" s="346"/>
      <c r="NRM23" s="2"/>
      <c r="NRV23" s="346"/>
      <c r="NRW23" s="346"/>
      <c r="NRX23" s="2"/>
      <c r="NSG23" s="346"/>
      <c r="NSH23" s="346"/>
      <c r="NSI23" s="2"/>
      <c r="NSR23" s="346"/>
      <c r="NSS23" s="346"/>
      <c r="NST23" s="2"/>
      <c r="NTC23" s="346"/>
      <c r="NTD23" s="346"/>
      <c r="NTE23" s="2"/>
      <c r="NTN23" s="346"/>
      <c r="NTO23" s="346"/>
      <c r="NTP23" s="2"/>
      <c r="NTY23" s="346"/>
      <c r="NTZ23" s="346"/>
      <c r="NUA23" s="2"/>
      <c r="NUJ23" s="346"/>
      <c r="NUK23" s="346"/>
      <c r="NUL23" s="2"/>
      <c r="NUU23" s="346"/>
      <c r="NUV23" s="346"/>
      <c r="NUW23" s="2"/>
      <c r="NVF23" s="346"/>
      <c r="NVG23" s="346"/>
      <c r="NVH23" s="2"/>
      <c r="NVQ23" s="346"/>
      <c r="NVR23" s="346"/>
      <c r="NVS23" s="2"/>
      <c r="NWB23" s="346"/>
      <c r="NWC23" s="346"/>
      <c r="NWD23" s="2"/>
      <c r="NWM23" s="346"/>
      <c r="NWN23" s="346"/>
      <c r="NWO23" s="2"/>
      <c r="NWX23" s="346"/>
      <c r="NWY23" s="346"/>
      <c r="NWZ23" s="2"/>
      <c r="NXI23" s="346"/>
      <c r="NXJ23" s="346"/>
      <c r="NXK23" s="2"/>
      <c r="NXT23" s="346"/>
      <c r="NXU23" s="346"/>
      <c r="NXV23" s="2"/>
      <c r="NYE23" s="346"/>
      <c r="NYF23" s="346"/>
      <c r="NYG23" s="2"/>
      <c r="NYP23" s="346"/>
      <c r="NYQ23" s="346"/>
      <c r="NYR23" s="2"/>
      <c r="NZA23" s="346"/>
      <c r="NZB23" s="346"/>
      <c r="NZC23" s="2"/>
      <c r="NZL23" s="346"/>
      <c r="NZM23" s="346"/>
      <c r="NZN23" s="2"/>
      <c r="NZW23" s="346"/>
      <c r="NZX23" s="346"/>
      <c r="NZY23" s="2"/>
      <c r="OAH23" s="346"/>
      <c r="OAI23" s="346"/>
      <c r="OAJ23" s="2"/>
      <c r="OAS23" s="346"/>
      <c r="OAT23" s="346"/>
      <c r="OAU23" s="2"/>
      <c r="OBD23" s="346"/>
      <c r="OBE23" s="346"/>
      <c r="OBF23" s="2"/>
      <c r="OBO23" s="346"/>
      <c r="OBP23" s="346"/>
      <c r="OBQ23" s="2"/>
      <c r="OBZ23" s="346"/>
      <c r="OCA23" s="346"/>
      <c r="OCB23" s="2"/>
      <c r="OCK23" s="346"/>
      <c r="OCL23" s="346"/>
      <c r="OCM23" s="2"/>
      <c r="OCV23" s="346"/>
      <c r="OCW23" s="346"/>
      <c r="OCX23" s="2"/>
      <c r="ODG23" s="346"/>
      <c r="ODH23" s="346"/>
      <c r="ODI23" s="2"/>
      <c r="ODR23" s="346"/>
      <c r="ODS23" s="346"/>
      <c r="ODT23" s="2"/>
      <c r="OEC23" s="346"/>
      <c r="OED23" s="346"/>
      <c r="OEE23" s="2"/>
      <c r="OEN23" s="346"/>
      <c r="OEO23" s="346"/>
      <c r="OEP23" s="2"/>
      <c r="OEY23" s="346"/>
      <c r="OEZ23" s="346"/>
      <c r="OFA23" s="2"/>
      <c r="OFJ23" s="346"/>
      <c r="OFK23" s="346"/>
      <c r="OFL23" s="2"/>
      <c r="OFU23" s="346"/>
      <c r="OFV23" s="346"/>
      <c r="OFW23" s="2"/>
      <c r="OGF23" s="346"/>
      <c r="OGG23" s="346"/>
      <c r="OGH23" s="2"/>
      <c r="OGQ23" s="346"/>
      <c r="OGR23" s="346"/>
      <c r="OGS23" s="2"/>
      <c r="OHB23" s="346"/>
      <c r="OHC23" s="346"/>
      <c r="OHD23" s="2"/>
      <c r="OHM23" s="346"/>
      <c r="OHN23" s="346"/>
      <c r="OHO23" s="2"/>
      <c r="OHX23" s="346"/>
      <c r="OHY23" s="346"/>
      <c r="OHZ23" s="2"/>
      <c r="OII23" s="346"/>
      <c r="OIJ23" s="346"/>
      <c r="OIK23" s="2"/>
      <c r="OIT23" s="346"/>
      <c r="OIU23" s="346"/>
      <c r="OIV23" s="2"/>
      <c r="OJE23" s="346"/>
      <c r="OJF23" s="346"/>
      <c r="OJG23" s="2"/>
      <c r="OJP23" s="346"/>
      <c r="OJQ23" s="346"/>
      <c r="OJR23" s="2"/>
      <c r="OKA23" s="346"/>
      <c r="OKB23" s="346"/>
      <c r="OKC23" s="2"/>
      <c r="OKL23" s="346"/>
      <c r="OKM23" s="346"/>
      <c r="OKN23" s="2"/>
      <c r="OKW23" s="346"/>
      <c r="OKX23" s="346"/>
      <c r="OKY23" s="2"/>
      <c r="OLH23" s="346"/>
      <c r="OLI23" s="346"/>
      <c r="OLJ23" s="2"/>
      <c r="OLS23" s="346"/>
      <c r="OLT23" s="346"/>
      <c r="OLU23" s="2"/>
      <c r="OMD23" s="346"/>
      <c r="OME23" s="346"/>
      <c r="OMF23" s="2"/>
      <c r="OMO23" s="346"/>
      <c r="OMP23" s="346"/>
      <c r="OMQ23" s="2"/>
      <c r="OMZ23" s="346"/>
      <c r="ONA23" s="346"/>
      <c r="ONB23" s="2"/>
      <c r="ONK23" s="346"/>
      <c r="ONL23" s="346"/>
      <c r="ONM23" s="2"/>
      <c r="ONV23" s="346"/>
      <c r="ONW23" s="346"/>
      <c r="ONX23" s="2"/>
      <c r="OOG23" s="346"/>
      <c r="OOH23" s="346"/>
      <c r="OOI23" s="2"/>
      <c r="OOR23" s="346"/>
      <c r="OOS23" s="346"/>
      <c r="OOT23" s="2"/>
      <c r="OPC23" s="346"/>
      <c r="OPD23" s="346"/>
      <c r="OPE23" s="2"/>
      <c r="OPN23" s="346"/>
      <c r="OPO23" s="346"/>
      <c r="OPP23" s="2"/>
      <c r="OPY23" s="346"/>
      <c r="OPZ23" s="346"/>
      <c r="OQA23" s="2"/>
      <c r="OQJ23" s="346"/>
      <c r="OQK23" s="346"/>
      <c r="OQL23" s="2"/>
      <c r="OQU23" s="346"/>
      <c r="OQV23" s="346"/>
      <c r="OQW23" s="2"/>
      <c r="ORF23" s="346"/>
      <c r="ORG23" s="346"/>
      <c r="ORH23" s="2"/>
      <c r="ORQ23" s="346"/>
      <c r="ORR23" s="346"/>
      <c r="ORS23" s="2"/>
      <c r="OSB23" s="346"/>
      <c r="OSC23" s="346"/>
      <c r="OSD23" s="2"/>
      <c r="OSM23" s="346"/>
      <c r="OSN23" s="346"/>
      <c r="OSO23" s="2"/>
      <c r="OSX23" s="346"/>
      <c r="OSY23" s="346"/>
      <c r="OSZ23" s="2"/>
      <c r="OTI23" s="346"/>
      <c r="OTJ23" s="346"/>
      <c r="OTK23" s="2"/>
      <c r="OTT23" s="346"/>
      <c r="OTU23" s="346"/>
      <c r="OTV23" s="2"/>
      <c r="OUE23" s="346"/>
      <c r="OUF23" s="346"/>
      <c r="OUG23" s="2"/>
      <c r="OUP23" s="346"/>
      <c r="OUQ23" s="346"/>
      <c r="OUR23" s="2"/>
      <c r="OVA23" s="346"/>
      <c r="OVB23" s="346"/>
      <c r="OVC23" s="2"/>
      <c r="OVL23" s="346"/>
      <c r="OVM23" s="346"/>
      <c r="OVN23" s="2"/>
      <c r="OVW23" s="346"/>
      <c r="OVX23" s="346"/>
      <c r="OVY23" s="2"/>
      <c r="OWH23" s="346"/>
      <c r="OWI23" s="346"/>
      <c r="OWJ23" s="2"/>
      <c r="OWS23" s="346"/>
      <c r="OWT23" s="346"/>
      <c r="OWU23" s="2"/>
      <c r="OXD23" s="346"/>
      <c r="OXE23" s="346"/>
      <c r="OXF23" s="2"/>
      <c r="OXO23" s="346"/>
      <c r="OXP23" s="346"/>
      <c r="OXQ23" s="2"/>
      <c r="OXZ23" s="346"/>
      <c r="OYA23" s="346"/>
      <c r="OYB23" s="2"/>
      <c r="OYK23" s="346"/>
      <c r="OYL23" s="346"/>
      <c r="OYM23" s="2"/>
      <c r="OYV23" s="346"/>
      <c r="OYW23" s="346"/>
      <c r="OYX23" s="2"/>
      <c r="OZG23" s="346"/>
      <c r="OZH23" s="346"/>
      <c r="OZI23" s="2"/>
      <c r="OZR23" s="346"/>
      <c r="OZS23" s="346"/>
      <c r="OZT23" s="2"/>
      <c r="PAC23" s="346"/>
      <c r="PAD23" s="346"/>
      <c r="PAE23" s="2"/>
      <c r="PAN23" s="346"/>
      <c r="PAO23" s="346"/>
      <c r="PAP23" s="2"/>
      <c r="PAY23" s="346"/>
      <c r="PAZ23" s="346"/>
      <c r="PBA23" s="2"/>
      <c r="PBJ23" s="346"/>
      <c r="PBK23" s="346"/>
      <c r="PBL23" s="2"/>
      <c r="PBU23" s="346"/>
      <c r="PBV23" s="346"/>
      <c r="PBW23" s="2"/>
      <c r="PCF23" s="346"/>
      <c r="PCG23" s="346"/>
      <c r="PCH23" s="2"/>
      <c r="PCQ23" s="346"/>
      <c r="PCR23" s="346"/>
      <c r="PCS23" s="2"/>
      <c r="PDB23" s="346"/>
      <c r="PDC23" s="346"/>
      <c r="PDD23" s="2"/>
      <c r="PDM23" s="346"/>
      <c r="PDN23" s="346"/>
      <c r="PDO23" s="2"/>
      <c r="PDX23" s="346"/>
      <c r="PDY23" s="346"/>
      <c r="PDZ23" s="2"/>
      <c r="PEI23" s="346"/>
      <c r="PEJ23" s="346"/>
      <c r="PEK23" s="2"/>
      <c r="PET23" s="346"/>
      <c r="PEU23" s="346"/>
      <c r="PEV23" s="2"/>
      <c r="PFE23" s="346"/>
      <c r="PFF23" s="346"/>
      <c r="PFG23" s="2"/>
      <c r="PFP23" s="346"/>
      <c r="PFQ23" s="346"/>
      <c r="PFR23" s="2"/>
      <c r="PGA23" s="346"/>
      <c r="PGB23" s="346"/>
      <c r="PGC23" s="2"/>
      <c r="PGL23" s="346"/>
      <c r="PGM23" s="346"/>
      <c r="PGN23" s="2"/>
      <c r="PGW23" s="346"/>
      <c r="PGX23" s="346"/>
      <c r="PGY23" s="2"/>
      <c r="PHH23" s="346"/>
      <c r="PHI23" s="346"/>
      <c r="PHJ23" s="2"/>
      <c r="PHS23" s="346"/>
      <c r="PHT23" s="346"/>
      <c r="PHU23" s="2"/>
      <c r="PID23" s="346"/>
      <c r="PIE23" s="346"/>
      <c r="PIF23" s="2"/>
      <c r="PIO23" s="346"/>
      <c r="PIP23" s="346"/>
      <c r="PIQ23" s="2"/>
      <c r="PIZ23" s="346"/>
      <c r="PJA23" s="346"/>
      <c r="PJB23" s="2"/>
      <c r="PJK23" s="346"/>
      <c r="PJL23" s="346"/>
      <c r="PJM23" s="2"/>
      <c r="PJV23" s="346"/>
      <c r="PJW23" s="346"/>
      <c r="PJX23" s="2"/>
      <c r="PKG23" s="346"/>
      <c r="PKH23" s="346"/>
      <c r="PKI23" s="2"/>
      <c r="PKR23" s="346"/>
      <c r="PKS23" s="346"/>
      <c r="PKT23" s="2"/>
      <c r="PLC23" s="346"/>
      <c r="PLD23" s="346"/>
      <c r="PLE23" s="2"/>
      <c r="PLN23" s="346"/>
      <c r="PLO23" s="346"/>
      <c r="PLP23" s="2"/>
      <c r="PLY23" s="346"/>
      <c r="PLZ23" s="346"/>
      <c r="PMA23" s="2"/>
      <c r="PMJ23" s="346"/>
      <c r="PMK23" s="346"/>
      <c r="PML23" s="2"/>
      <c r="PMU23" s="346"/>
      <c r="PMV23" s="346"/>
      <c r="PMW23" s="2"/>
      <c r="PNF23" s="346"/>
      <c r="PNG23" s="346"/>
      <c r="PNH23" s="2"/>
      <c r="PNQ23" s="346"/>
      <c r="PNR23" s="346"/>
      <c r="PNS23" s="2"/>
      <c r="POB23" s="346"/>
      <c r="POC23" s="346"/>
      <c r="POD23" s="2"/>
      <c r="POM23" s="346"/>
      <c r="PON23" s="346"/>
      <c r="POO23" s="2"/>
      <c r="POX23" s="346"/>
      <c r="POY23" s="346"/>
      <c r="POZ23" s="2"/>
      <c r="PPI23" s="346"/>
      <c r="PPJ23" s="346"/>
      <c r="PPK23" s="2"/>
      <c r="PPT23" s="346"/>
      <c r="PPU23" s="346"/>
      <c r="PPV23" s="2"/>
      <c r="PQE23" s="346"/>
      <c r="PQF23" s="346"/>
      <c r="PQG23" s="2"/>
      <c r="PQP23" s="346"/>
      <c r="PQQ23" s="346"/>
      <c r="PQR23" s="2"/>
      <c r="PRA23" s="346"/>
      <c r="PRB23" s="346"/>
      <c r="PRC23" s="2"/>
      <c r="PRL23" s="346"/>
      <c r="PRM23" s="346"/>
      <c r="PRN23" s="2"/>
      <c r="PRW23" s="346"/>
      <c r="PRX23" s="346"/>
      <c r="PRY23" s="2"/>
      <c r="PSH23" s="346"/>
      <c r="PSI23" s="346"/>
      <c r="PSJ23" s="2"/>
      <c r="PSS23" s="346"/>
      <c r="PST23" s="346"/>
      <c r="PSU23" s="2"/>
      <c r="PTD23" s="346"/>
      <c r="PTE23" s="346"/>
      <c r="PTF23" s="2"/>
      <c r="PTO23" s="346"/>
      <c r="PTP23" s="346"/>
      <c r="PTQ23" s="2"/>
      <c r="PTZ23" s="346"/>
      <c r="PUA23" s="346"/>
      <c r="PUB23" s="2"/>
      <c r="PUK23" s="346"/>
      <c r="PUL23" s="346"/>
      <c r="PUM23" s="2"/>
      <c r="PUV23" s="346"/>
      <c r="PUW23" s="346"/>
      <c r="PUX23" s="2"/>
      <c r="PVG23" s="346"/>
      <c r="PVH23" s="346"/>
      <c r="PVI23" s="2"/>
      <c r="PVR23" s="346"/>
      <c r="PVS23" s="346"/>
      <c r="PVT23" s="2"/>
      <c r="PWC23" s="346"/>
      <c r="PWD23" s="346"/>
      <c r="PWE23" s="2"/>
      <c r="PWN23" s="346"/>
      <c r="PWO23" s="346"/>
      <c r="PWP23" s="2"/>
      <c r="PWY23" s="346"/>
      <c r="PWZ23" s="346"/>
      <c r="PXA23" s="2"/>
      <c r="PXJ23" s="346"/>
      <c r="PXK23" s="346"/>
      <c r="PXL23" s="2"/>
      <c r="PXU23" s="346"/>
      <c r="PXV23" s="346"/>
      <c r="PXW23" s="2"/>
      <c r="PYF23" s="346"/>
      <c r="PYG23" s="346"/>
      <c r="PYH23" s="2"/>
      <c r="PYQ23" s="346"/>
      <c r="PYR23" s="346"/>
      <c r="PYS23" s="2"/>
      <c r="PZB23" s="346"/>
      <c r="PZC23" s="346"/>
      <c r="PZD23" s="2"/>
      <c r="PZM23" s="346"/>
      <c r="PZN23" s="346"/>
      <c r="PZO23" s="2"/>
      <c r="PZX23" s="346"/>
      <c r="PZY23" s="346"/>
      <c r="PZZ23" s="2"/>
      <c r="QAI23" s="346"/>
      <c r="QAJ23" s="346"/>
      <c r="QAK23" s="2"/>
      <c r="QAT23" s="346"/>
      <c r="QAU23" s="346"/>
      <c r="QAV23" s="2"/>
      <c r="QBE23" s="346"/>
      <c r="QBF23" s="346"/>
      <c r="QBG23" s="2"/>
      <c r="QBP23" s="346"/>
      <c r="QBQ23" s="346"/>
      <c r="QBR23" s="2"/>
      <c r="QCA23" s="346"/>
      <c r="QCB23" s="346"/>
      <c r="QCC23" s="2"/>
      <c r="QCL23" s="346"/>
      <c r="QCM23" s="346"/>
      <c r="QCN23" s="2"/>
      <c r="QCW23" s="346"/>
      <c r="QCX23" s="346"/>
      <c r="QCY23" s="2"/>
      <c r="QDH23" s="346"/>
      <c r="QDI23" s="346"/>
      <c r="QDJ23" s="2"/>
      <c r="QDS23" s="346"/>
      <c r="QDT23" s="346"/>
      <c r="QDU23" s="2"/>
      <c r="QED23" s="346"/>
      <c r="QEE23" s="346"/>
      <c r="QEF23" s="2"/>
      <c r="QEO23" s="346"/>
      <c r="QEP23" s="346"/>
      <c r="QEQ23" s="2"/>
      <c r="QEZ23" s="346"/>
      <c r="QFA23" s="346"/>
      <c r="QFB23" s="2"/>
      <c r="QFK23" s="346"/>
      <c r="QFL23" s="346"/>
      <c r="QFM23" s="2"/>
      <c r="QFV23" s="346"/>
      <c r="QFW23" s="346"/>
      <c r="QFX23" s="2"/>
      <c r="QGG23" s="346"/>
      <c r="QGH23" s="346"/>
      <c r="QGI23" s="2"/>
      <c r="QGR23" s="346"/>
      <c r="QGS23" s="346"/>
      <c r="QGT23" s="2"/>
      <c r="QHC23" s="346"/>
      <c r="QHD23" s="346"/>
      <c r="QHE23" s="2"/>
      <c r="QHN23" s="346"/>
      <c r="QHO23" s="346"/>
      <c r="QHP23" s="2"/>
      <c r="QHY23" s="346"/>
      <c r="QHZ23" s="346"/>
      <c r="QIA23" s="2"/>
      <c r="QIJ23" s="346"/>
      <c r="QIK23" s="346"/>
      <c r="QIL23" s="2"/>
      <c r="QIU23" s="346"/>
      <c r="QIV23" s="346"/>
      <c r="QIW23" s="2"/>
      <c r="QJF23" s="346"/>
      <c r="QJG23" s="346"/>
      <c r="QJH23" s="2"/>
      <c r="QJQ23" s="346"/>
      <c r="QJR23" s="346"/>
      <c r="QJS23" s="2"/>
      <c r="QKB23" s="346"/>
      <c r="QKC23" s="346"/>
      <c r="QKD23" s="2"/>
      <c r="QKM23" s="346"/>
      <c r="QKN23" s="346"/>
      <c r="QKO23" s="2"/>
      <c r="QKX23" s="346"/>
      <c r="QKY23" s="346"/>
      <c r="QKZ23" s="2"/>
      <c r="QLI23" s="346"/>
      <c r="QLJ23" s="346"/>
      <c r="QLK23" s="2"/>
      <c r="QLT23" s="346"/>
      <c r="QLU23" s="346"/>
      <c r="QLV23" s="2"/>
      <c r="QME23" s="346"/>
      <c r="QMF23" s="346"/>
      <c r="QMG23" s="2"/>
      <c r="QMP23" s="346"/>
      <c r="QMQ23" s="346"/>
      <c r="QMR23" s="2"/>
      <c r="QNA23" s="346"/>
      <c r="QNB23" s="346"/>
      <c r="QNC23" s="2"/>
      <c r="QNL23" s="346"/>
      <c r="QNM23" s="346"/>
      <c r="QNN23" s="2"/>
      <c r="QNW23" s="346"/>
      <c r="QNX23" s="346"/>
      <c r="QNY23" s="2"/>
      <c r="QOH23" s="346"/>
      <c r="QOI23" s="346"/>
      <c r="QOJ23" s="2"/>
      <c r="QOS23" s="346"/>
      <c r="QOT23" s="346"/>
      <c r="QOU23" s="2"/>
      <c r="QPD23" s="346"/>
      <c r="QPE23" s="346"/>
      <c r="QPF23" s="2"/>
      <c r="QPO23" s="346"/>
      <c r="QPP23" s="346"/>
      <c r="QPQ23" s="2"/>
      <c r="QPZ23" s="346"/>
      <c r="QQA23" s="346"/>
      <c r="QQB23" s="2"/>
      <c r="QQK23" s="346"/>
      <c r="QQL23" s="346"/>
      <c r="QQM23" s="2"/>
      <c r="QQV23" s="346"/>
      <c r="QQW23" s="346"/>
      <c r="QQX23" s="2"/>
      <c r="QRG23" s="346"/>
      <c r="QRH23" s="346"/>
      <c r="QRI23" s="2"/>
      <c r="QRR23" s="346"/>
      <c r="QRS23" s="346"/>
      <c r="QRT23" s="2"/>
      <c r="QSC23" s="346"/>
      <c r="QSD23" s="346"/>
      <c r="QSE23" s="2"/>
      <c r="QSN23" s="346"/>
      <c r="QSO23" s="346"/>
      <c r="QSP23" s="2"/>
      <c r="QSY23" s="346"/>
      <c r="QSZ23" s="346"/>
      <c r="QTA23" s="2"/>
      <c r="QTJ23" s="346"/>
      <c r="QTK23" s="346"/>
      <c r="QTL23" s="2"/>
      <c r="QTU23" s="346"/>
      <c r="QTV23" s="346"/>
      <c r="QTW23" s="2"/>
      <c r="QUF23" s="346"/>
      <c r="QUG23" s="346"/>
      <c r="QUH23" s="2"/>
      <c r="QUQ23" s="346"/>
      <c r="QUR23" s="346"/>
      <c r="QUS23" s="2"/>
      <c r="QVB23" s="346"/>
      <c r="QVC23" s="346"/>
      <c r="QVD23" s="2"/>
      <c r="QVM23" s="346"/>
      <c r="QVN23" s="346"/>
      <c r="QVO23" s="2"/>
      <c r="QVX23" s="346"/>
      <c r="QVY23" s="346"/>
      <c r="QVZ23" s="2"/>
      <c r="QWI23" s="346"/>
      <c r="QWJ23" s="346"/>
      <c r="QWK23" s="2"/>
      <c r="QWT23" s="346"/>
      <c r="QWU23" s="346"/>
      <c r="QWV23" s="2"/>
      <c r="QXE23" s="346"/>
      <c r="QXF23" s="346"/>
      <c r="QXG23" s="2"/>
      <c r="QXP23" s="346"/>
      <c r="QXQ23" s="346"/>
      <c r="QXR23" s="2"/>
      <c r="QYA23" s="346"/>
      <c r="QYB23" s="346"/>
      <c r="QYC23" s="2"/>
      <c r="QYL23" s="346"/>
      <c r="QYM23" s="346"/>
      <c r="QYN23" s="2"/>
      <c r="QYW23" s="346"/>
      <c r="QYX23" s="346"/>
      <c r="QYY23" s="2"/>
      <c r="QZH23" s="346"/>
      <c r="QZI23" s="346"/>
      <c r="QZJ23" s="2"/>
      <c r="QZS23" s="346"/>
      <c r="QZT23" s="346"/>
      <c r="QZU23" s="2"/>
      <c r="RAD23" s="346"/>
      <c r="RAE23" s="346"/>
      <c r="RAF23" s="2"/>
      <c r="RAO23" s="346"/>
      <c r="RAP23" s="346"/>
      <c r="RAQ23" s="2"/>
      <c r="RAZ23" s="346"/>
      <c r="RBA23" s="346"/>
      <c r="RBB23" s="2"/>
      <c r="RBK23" s="346"/>
      <c r="RBL23" s="346"/>
      <c r="RBM23" s="2"/>
      <c r="RBV23" s="346"/>
      <c r="RBW23" s="346"/>
      <c r="RBX23" s="2"/>
      <c r="RCG23" s="346"/>
      <c r="RCH23" s="346"/>
      <c r="RCI23" s="2"/>
      <c r="RCR23" s="346"/>
      <c r="RCS23" s="346"/>
      <c r="RCT23" s="2"/>
      <c r="RDC23" s="346"/>
      <c r="RDD23" s="346"/>
      <c r="RDE23" s="2"/>
      <c r="RDN23" s="346"/>
      <c r="RDO23" s="346"/>
      <c r="RDP23" s="2"/>
      <c r="RDY23" s="346"/>
      <c r="RDZ23" s="346"/>
      <c r="REA23" s="2"/>
      <c r="REJ23" s="346"/>
      <c r="REK23" s="346"/>
      <c r="REL23" s="2"/>
      <c r="REU23" s="346"/>
      <c r="REV23" s="346"/>
      <c r="REW23" s="2"/>
      <c r="RFF23" s="346"/>
      <c r="RFG23" s="346"/>
      <c r="RFH23" s="2"/>
      <c r="RFQ23" s="346"/>
      <c r="RFR23" s="346"/>
      <c r="RFS23" s="2"/>
      <c r="RGB23" s="346"/>
      <c r="RGC23" s="346"/>
      <c r="RGD23" s="2"/>
      <c r="RGM23" s="346"/>
      <c r="RGN23" s="346"/>
      <c r="RGO23" s="2"/>
      <c r="RGX23" s="346"/>
      <c r="RGY23" s="346"/>
      <c r="RGZ23" s="2"/>
      <c r="RHI23" s="346"/>
      <c r="RHJ23" s="346"/>
      <c r="RHK23" s="2"/>
      <c r="RHT23" s="346"/>
      <c r="RHU23" s="346"/>
      <c r="RHV23" s="2"/>
      <c r="RIE23" s="346"/>
      <c r="RIF23" s="346"/>
      <c r="RIG23" s="2"/>
      <c r="RIP23" s="346"/>
      <c r="RIQ23" s="346"/>
      <c r="RIR23" s="2"/>
      <c r="RJA23" s="346"/>
      <c r="RJB23" s="346"/>
      <c r="RJC23" s="2"/>
      <c r="RJL23" s="346"/>
      <c r="RJM23" s="346"/>
      <c r="RJN23" s="2"/>
      <c r="RJW23" s="346"/>
      <c r="RJX23" s="346"/>
      <c r="RJY23" s="2"/>
      <c r="RKH23" s="346"/>
      <c r="RKI23" s="346"/>
      <c r="RKJ23" s="2"/>
      <c r="RKS23" s="346"/>
      <c r="RKT23" s="346"/>
      <c r="RKU23" s="2"/>
      <c r="RLD23" s="346"/>
      <c r="RLE23" s="346"/>
      <c r="RLF23" s="2"/>
      <c r="RLO23" s="346"/>
      <c r="RLP23" s="346"/>
      <c r="RLQ23" s="2"/>
      <c r="RLZ23" s="346"/>
      <c r="RMA23" s="346"/>
      <c r="RMB23" s="2"/>
      <c r="RMK23" s="346"/>
      <c r="RML23" s="346"/>
      <c r="RMM23" s="2"/>
      <c r="RMV23" s="346"/>
      <c r="RMW23" s="346"/>
      <c r="RMX23" s="2"/>
      <c r="RNG23" s="346"/>
      <c r="RNH23" s="346"/>
      <c r="RNI23" s="2"/>
      <c r="RNR23" s="346"/>
      <c r="RNS23" s="346"/>
      <c r="RNT23" s="2"/>
      <c r="ROC23" s="346"/>
      <c r="ROD23" s="346"/>
      <c r="ROE23" s="2"/>
      <c r="RON23" s="346"/>
      <c r="ROO23" s="346"/>
      <c r="ROP23" s="2"/>
      <c r="ROY23" s="346"/>
      <c r="ROZ23" s="346"/>
      <c r="RPA23" s="2"/>
      <c r="RPJ23" s="346"/>
      <c r="RPK23" s="346"/>
      <c r="RPL23" s="2"/>
      <c r="RPU23" s="346"/>
      <c r="RPV23" s="346"/>
      <c r="RPW23" s="2"/>
      <c r="RQF23" s="346"/>
      <c r="RQG23" s="346"/>
      <c r="RQH23" s="2"/>
      <c r="RQQ23" s="346"/>
      <c r="RQR23" s="346"/>
      <c r="RQS23" s="2"/>
      <c r="RRB23" s="346"/>
      <c r="RRC23" s="346"/>
      <c r="RRD23" s="2"/>
      <c r="RRM23" s="346"/>
      <c r="RRN23" s="346"/>
      <c r="RRO23" s="2"/>
      <c r="RRX23" s="346"/>
      <c r="RRY23" s="346"/>
      <c r="RRZ23" s="2"/>
      <c r="RSI23" s="346"/>
      <c r="RSJ23" s="346"/>
      <c r="RSK23" s="2"/>
      <c r="RST23" s="346"/>
      <c r="RSU23" s="346"/>
      <c r="RSV23" s="2"/>
      <c r="RTE23" s="346"/>
      <c r="RTF23" s="346"/>
      <c r="RTG23" s="2"/>
      <c r="RTP23" s="346"/>
      <c r="RTQ23" s="346"/>
      <c r="RTR23" s="2"/>
      <c r="RUA23" s="346"/>
      <c r="RUB23" s="346"/>
      <c r="RUC23" s="2"/>
      <c r="RUL23" s="346"/>
      <c r="RUM23" s="346"/>
      <c r="RUN23" s="2"/>
      <c r="RUW23" s="346"/>
      <c r="RUX23" s="346"/>
      <c r="RUY23" s="2"/>
      <c r="RVH23" s="346"/>
      <c r="RVI23" s="346"/>
      <c r="RVJ23" s="2"/>
      <c r="RVS23" s="346"/>
      <c r="RVT23" s="346"/>
      <c r="RVU23" s="2"/>
      <c r="RWD23" s="346"/>
      <c r="RWE23" s="346"/>
      <c r="RWF23" s="2"/>
      <c r="RWO23" s="346"/>
      <c r="RWP23" s="346"/>
      <c r="RWQ23" s="2"/>
      <c r="RWZ23" s="346"/>
      <c r="RXA23" s="346"/>
      <c r="RXB23" s="2"/>
      <c r="RXK23" s="346"/>
      <c r="RXL23" s="346"/>
      <c r="RXM23" s="2"/>
      <c r="RXV23" s="346"/>
      <c r="RXW23" s="346"/>
      <c r="RXX23" s="2"/>
      <c r="RYG23" s="346"/>
      <c r="RYH23" s="346"/>
      <c r="RYI23" s="2"/>
      <c r="RYR23" s="346"/>
      <c r="RYS23" s="346"/>
      <c r="RYT23" s="2"/>
      <c r="RZC23" s="346"/>
      <c r="RZD23" s="346"/>
      <c r="RZE23" s="2"/>
      <c r="RZN23" s="346"/>
      <c r="RZO23" s="346"/>
      <c r="RZP23" s="2"/>
      <c r="RZY23" s="346"/>
      <c r="RZZ23" s="346"/>
      <c r="SAA23" s="2"/>
      <c r="SAJ23" s="346"/>
      <c r="SAK23" s="346"/>
      <c r="SAL23" s="2"/>
      <c r="SAU23" s="346"/>
      <c r="SAV23" s="346"/>
      <c r="SAW23" s="2"/>
      <c r="SBF23" s="346"/>
      <c r="SBG23" s="346"/>
      <c r="SBH23" s="2"/>
      <c r="SBQ23" s="346"/>
      <c r="SBR23" s="346"/>
      <c r="SBS23" s="2"/>
      <c r="SCB23" s="346"/>
      <c r="SCC23" s="346"/>
      <c r="SCD23" s="2"/>
      <c r="SCM23" s="346"/>
      <c r="SCN23" s="346"/>
      <c r="SCO23" s="2"/>
      <c r="SCX23" s="346"/>
      <c r="SCY23" s="346"/>
      <c r="SCZ23" s="2"/>
      <c r="SDI23" s="346"/>
      <c r="SDJ23" s="346"/>
      <c r="SDK23" s="2"/>
      <c r="SDT23" s="346"/>
      <c r="SDU23" s="346"/>
      <c r="SDV23" s="2"/>
      <c r="SEE23" s="346"/>
      <c r="SEF23" s="346"/>
      <c r="SEG23" s="2"/>
      <c r="SEP23" s="346"/>
      <c r="SEQ23" s="346"/>
      <c r="SER23" s="2"/>
      <c r="SFA23" s="346"/>
      <c r="SFB23" s="346"/>
      <c r="SFC23" s="2"/>
      <c r="SFL23" s="346"/>
      <c r="SFM23" s="346"/>
      <c r="SFN23" s="2"/>
      <c r="SFW23" s="346"/>
      <c r="SFX23" s="346"/>
      <c r="SFY23" s="2"/>
      <c r="SGH23" s="346"/>
      <c r="SGI23" s="346"/>
      <c r="SGJ23" s="2"/>
      <c r="SGS23" s="346"/>
      <c r="SGT23" s="346"/>
      <c r="SGU23" s="2"/>
      <c r="SHD23" s="346"/>
      <c r="SHE23" s="346"/>
      <c r="SHF23" s="2"/>
      <c r="SHO23" s="346"/>
      <c r="SHP23" s="346"/>
      <c r="SHQ23" s="2"/>
      <c r="SHZ23" s="346"/>
      <c r="SIA23" s="346"/>
      <c r="SIB23" s="2"/>
      <c r="SIK23" s="346"/>
      <c r="SIL23" s="346"/>
      <c r="SIM23" s="2"/>
      <c r="SIV23" s="346"/>
      <c r="SIW23" s="346"/>
      <c r="SIX23" s="2"/>
      <c r="SJG23" s="346"/>
      <c r="SJH23" s="346"/>
      <c r="SJI23" s="2"/>
      <c r="SJR23" s="346"/>
      <c r="SJS23" s="346"/>
      <c r="SJT23" s="2"/>
      <c r="SKC23" s="346"/>
      <c r="SKD23" s="346"/>
      <c r="SKE23" s="2"/>
      <c r="SKN23" s="346"/>
      <c r="SKO23" s="346"/>
      <c r="SKP23" s="2"/>
      <c r="SKY23" s="346"/>
      <c r="SKZ23" s="346"/>
      <c r="SLA23" s="2"/>
      <c r="SLJ23" s="346"/>
      <c r="SLK23" s="346"/>
      <c r="SLL23" s="2"/>
      <c r="SLU23" s="346"/>
      <c r="SLV23" s="346"/>
      <c r="SLW23" s="2"/>
      <c r="SMF23" s="346"/>
      <c r="SMG23" s="346"/>
      <c r="SMH23" s="2"/>
      <c r="SMQ23" s="346"/>
      <c r="SMR23" s="346"/>
      <c r="SMS23" s="2"/>
      <c r="SNB23" s="346"/>
      <c r="SNC23" s="346"/>
      <c r="SND23" s="2"/>
      <c r="SNM23" s="346"/>
      <c r="SNN23" s="346"/>
      <c r="SNO23" s="2"/>
      <c r="SNX23" s="346"/>
      <c r="SNY23" s="346"/>
      <c r="SNZ23" s="2"/>
      <c r="SOI23" s="346"/>
      <c r="SOJ23" s="346"/>
      <c r="SOK23" s="2"/>
      <c r="SOT23" s="346"/>
      <c r="SOU23" s="346"/>
      <c r="SOV23" s="2"/>
      <c r="SPE23" s="346"/>
      <c r="SPF23" s="346"/>
      <c r="SPG23" s="2"/>
      <c r="SPP23" s="346"/>
      <c r="SPQ23" s="346"/>
      <c r="SPR23" s="2"/>
      <c r="SQA23" s="346"/>
      <c r="SQB23" s="346"/>
      <c r="SQC23" s="2"/>
      <c r="SQL23" s="346"/>
      <c r="SQM23" s="346"/>
      <c r="SQN23" s="2"/>
      <c r="SQW23" s="346"/>
      <c r="SQX23" s="346"/>
      <c r="SQY23" s="2"/>
      <c r="SRH23" s="346"/>
      <c r="SRI23" s="346"/>
      <c r="SRJ23" s="2"/>
      <c r="SRS23" s="346"/>
      <c r="SRT23" s="346"/>
      <c r="SRU23" s="2"/>
      <c r="SSD23" s="346"/>
      <c r="SSE23" s="346"/>
      <c r="SSF23" s="2"/>
      <c r="SSO23" s="346"/>
      <c r="SSP23" s="346"/>
      <c r="SSQ23" s="2"/>
      <c r="SSZ23" s="346"/>
      <c r="STA23" s="346"/>
      <c r="STB23" s="2"/>
      <c r="STK23" s="346"/>
      <c r="STL23" s="346"/>
      <c r="STM23" s="2"/>
      <c r="STV23" s="346"/>
      <c r="STW23" s="346"/>
      <c r="STX23" s="2"/>
      <c r="SUG23" s="346"/>
      <c r="SUH23" s="346"/>
      <c r="SUI23" s="2"/>
      <c r="SUR23" s="346"/>
      <c r="SUS23" s="346"/>
      <c r="SUT23" s="2"/>
      <c r="SVC23" s="346"/>
      <c r="SVD23" s="346"/>
      <c r="SVE23" s="2"/>
      <c r="SVN23" s="346"/>
      <c r="SVO23" s="346"/>
      <c r="SVP23" s="2"/>
      <c r="SVY23" s="346"/>
      <c r="SVZ23" s="346"/>
      <c r="SWA23" s="2"/>
      <c r="SWJ23" s="346"/>
      <c r="SWK23" s="346"/>
      <c r="SWL23" s="2"/>
      <c r="SWU23" s="346"/>
      <c r="SWV23" s="346"/>
      <c r="SWW23" s="2"/>
      <c r="SXF23" s="346"/>
      <c r="SXG23" s="346"/>
      <c r="SXH23" s="2"/>
      <c r="SXQ23" s="346"/>
      <c r="SXR23" s="346"/>
      <c r="SXS23" s="2"/>
      <c r="SYB23" s="346"/>
      <c r="SYC23" s="346"/>
      <c r="SYD23" s="2"/>
      <c r="SYM23" s="346"/>
      <c r="SYN23" s="346"/>
      <c r="SYO23" s="2"/>
      <c r="SYX23" s="346"/>
      <c r="SYY23" s="346"/>
      <c r="SYZ23" s="2"/>
      <c r="SZI23" s="346"/>
      <c r="SZJ23" s="346"/>
      <c r="SZK23" s="2"/>
      <c r="SZT23" s="346"/>
      <c r="SZU23" s="346"/>
      <c r="SZV23" s="2"/>
      <c r="TAE23" s="346"/>
      <c r="TAF23" s="346"/>
      <c r="TAG23" s="2"/>
      <c r="TAP23" s="346"/>
      <c r="TAQ23" s="346"/>
      <c r="TAR23" s="2"/>
      <c r="TBA23" s="346"/>
      <c r="TBB23" s="346"/>
      <c r="TBC23" s="2"/>
      <c r="TBL23" s="346"/>
      <c r="TBM23" s="346"/>
      <c r="TBN23" s="2"/>
      <c r="TBW23" s="346"/>
      <c r="TBX23" s="346"/>
      <c r="TBY23" s="2"/>
      <c r="TCH23" s="346"/>
      <c r="TCI23" s="346"/>
      <c r="TCJ23" s="2"/>
      <c r="TCS23" s="346"/>
      <c r="TCT23" s="346"/>
      <c r="TCU23" s="2"/>
      <c r="TDD23" s="346"/>
      <c r="TDE23" s="346"/>
      <c r="TDF23" s="2"/>
      <c r="TDO23" s="346"/>
      <c r="TDP23" s="346"/>
      <c r="TDQ23" s="2"/>
      <c r="TDZ23" s="346"/>
      <c r="TEA23" s="346"/>
      <c r="TEB23" s="2"/>
      <c r="TEK23" s="346"/>
      <c r="TEL23" s="346"/>
      <c r="TEM23" s="2"/>
      <c r="TEV23" s="346"/>
      <c r="TEW23" s="346"/>
      <c r="TEX23" s="2"/>
      <c r="TFG23" s="346"/>
      <c r="TFH23" s="346"/>
      <c r="TFI23" s="2"/>
      <c r="TFR23" s="346"/>
      <c r="TFS23" s="346"/>
      <c r="TFT23" s="2"/>
      <c r="TGC23" s="346"/>
      <c r="TGD23" s="346"/>
      <c r="TGE23" s="2"/>
      <c r="TGN23" s="346"/>
      <c r="TGO23" s="346"/>
      <c r="TGP23" s="2"/>
      <c r="TGY23" s="346"/>
      <c r="TGZ23" s="346"/>
      <c r="THA23" s="2"/>
      <c r="THJ23" s="346"/>
      <c r="THK23" s="346"/>
      <c r="THL23" s="2"/>
      <c r="THU23" s="346"/>
      <c r="THV23" s="346"/>
      <c r="THW23" s="2"/>
      <c r="TIF23" s="346"/>
      <c r="TIG23" s="346"/>
      <c r="TIH23" s="2"/>
      <c r="TIQ23" s="346"/>
      <c r="TIR23" s="346"/>
      <c r="TIS23" s="2"/>
      <c r="TJB23" s="346"/>
      <c r="TJC23" s="346"/>
      <c r="TJD23" s="2"/>
      <c r="TJM23" s="346"/>
      <c r="TJN23" s="346"/>
      <c r="TJO23" s="2"/>
      <c r="TJX23" s="346"/>
      <c r="TJY23" s="346"/>
      <c r="TJZ23" s="2"/>
      <c r="TKI23" s="346"/>
      <c r="TKJ23" s="346"/>
      <c r="TKK23" s="2"/>
      <c r="TKT23" s="346"/>
      <c r="TKU23" s="346"/>
      <c r="TKV23" s="2"/>
      <c r="TLE23" s="346"/>
      <c r="TLF23" s="346"/>
      <c r="TLG23" s="2"/>
      <c r="TLP23" s="346"/>
      <c r="TLQ23" s="346"/>
      <c r="TLR23" s="2"/>
      <c r="TMA23" s="346"/>
      <c r="TMB23" s="346"/>
      <c r="TMC23" s="2"/>
      <c r="TML23" s="346"/>
      <c r="TMM23" s="346"/>
      <c r="TMN23" s="2"/>
      <c r="TMW23" s="346"/>
      <c r="TMX23" s="346"/>
      <c r="TMY23" s="2"/>
      <c r="TNH23" s="346"/>
      <c r="TNI23" s="346"/>
      <c r="TNJ23" s="2"/>
      <c r="TNS23" s="346"/>
      <c r="TNT23" s="346"/>
      <c r="TNU23" s="2"/>
      <c r="TOD23" s="346"/>
      <c r="TOE23" s="346"/>
      <c r="TOF23" s="2"/>
      <c r="TOO23" s="346"/>
      <c r="TOP23" s="346"/>
      <c r="TOQ23" s="2"/>
      <c r="TOZ23" s="346"/>
      <c r="TPA23" s="346"/>
      <c r="TPB23" s="2"/>
      <c r="TPK23" s="346"/>
      <c r="TPL23" s="346"/>
      <c r="TPM23" s="2"/>
      <c r="TPV23" s="346"/>
      <c r="TPW23" s="346"/>
      <c r="TPX23" s="2"/>
      <c r="TQG23" s="346"/>
      <c r="TQH23" s="346"/>
      <c r="TQI23" s="2"/>
      <c r="TQR23" s="346"/>
      <c r="TQS23" s="346"/>
      <c r="TQT23" s="2"/>
      <c r="TRC23" s="346"/>
      <c r="TRD23" s="346"/>
      <c r="TRE23" s="2"/>
      <c r="TRN23" s="346"/>
      <c r="TRO23" s="346"/>
      <c r="TRP23" s="2"/>
      <c r="TRY23" s="346"/>
      <c r="TRZ23" s="346"/>
      <c r="TSA23" s="2"/>
      <c r="TSJ23" s="346"/>
      <c r="TSK23" s="346"/>
      <c r="TSL23" s="2"/>
      <c r="TSU23" s="346"/>
      <c r="TSV23" s="346"/>
      <c r="TSW23" s="2"/>
      <c r="TTF23" s="346"/>
      <c r="TTG23" s="346"/>
      <c r="TTH23" s="2"/>
      <c r="TTQ23" s="346"/>
      <c r="TTR23" s="346"/>
      <c r="TTS23" s="2"/>
      <c r="TUB23" s="346"/>
      <c r="TUC23" s="346"/>
      <c r="TUD23" s="2"/>
      <c r="TUM23" s="346"/>
      <c r="TUN23" s="346"/>
      <c r="TUO23" s="2"/>
      <c r="TUX23" s="346"/>
      <c r="TUY23" s="346"/>
      <c r="TUZ23" s="2"/>
      <c r="TVI23" s="346"/>
      <c r="TVJ23" s="346"/>
      <c r="TVK23" s="2"/>
      <c r="TVT23" s="346"/>
      <c r="TVU23" s="346"/>
      <c r="TVV23" s="2"/>
      <c r="TWE23" s="346"/>
      <c r="TWF23" s="346"/>
      <c r="TWG23" s="2"/>
      <c r="TWP23" s="346"/>
      <c r="TWQ23" s="346"/>
      <c r="TWR23" s="2"/>
      <c r="TXA23" s="346"/>
      <c r="TXB23" s="346"/>
      <c r="TXC23" s="2"/>
      <c r="TXL23" s="346"/>
      <c r="TXM23" s="346"/>
      <c r="TXN23" s="2"/>
      <c r="TXW23" s="346"/>
      <c r="TXX23" s="346"/>
      <c r="TXY23" s="2"/>
      <c r="TYH23" s="346"/>
      <c r="TYI23" s="346"/>
      <c r="TYJ23" s="2"/>
      <c r="TYS23" s="346"/>
      <c r="TYT23" s="346"/>
      <c r="TYU23" s="2"/>
      <c r="TZD23" s="346"/>
      <c r="TZE23" s="346"/>
      <c r="TZF23" s="2"/>
      <c r="TZO23" s="346"/>
      <c r="TZP23" s="346"/>
      <c r="TZQ23" s="2"/>
      <c r="TZZ23" s="346"/>
      <c r="UAA23" s="346"/>
      <c r="UAB23" s="2"/>
      <c r="UAK23" s="346"/>
      <c r="UAL23" s="346"/>
      <c r="UAM23" s="2"/>
      <c r="UAV23" s="346"/>
      <c r="UAW23" s="346"/>
      <c r="UAX23" s="2"/>
      <c r="UBG23" s="346"/>
      <c r="UBH23" s="346"/>
      <c r="UBI23" s="2"/>
      <c r="UBR23" s="346"/>
      <c r="UBS23" s="346"/>
      <c r="UBT23" s="2"/>
      <c r="UCC23" s="346"/>
      <c r="UCD23" s="346"/>
      <c r="UCE23" s="2"/>
      <c r="UCN23" s="346"/>
      <c r="UCO23" s="346"/>
      <c r="UCP23" s="2"/>
      <c r="UCY23" s="346"/>
      <c r="UCZ23" s="346"/>
      <c r="UDA23" s="2"/>
      <c r="UDJ23" s="346"/>
      <c r="UDK23" s="346"/>
      <c r="UDL23" s="2"/>
      <c r="UDU23" s="346"/>
      <c r="UDV23" s="346"/>
      <c r="UDW23" s="2"/>
      <c r="UEF23" s="346"/>
      <c r="UEG23" s="346"/>
      <c r="UEH23" s="2"/>
      <c r="UEQ23" s="346"/>
      <c r="UER23" s="346"/>
      <c r="UES23" s="2"/>
      <c r="UFB23" s="346"/>
      <c r="UFC23" s="346"/>
      <c r="UFD23" s="2"/>
      <c r="UFM23" s="346"/>
      <c r="UFN23" s="346"/>
      <c r="UFO23" s="2"/>
      <c r="UFX23" s="346"/>
      <c r="UFY23" s="346"/>
      <c r="UFZ23" s="2"/>
      <c r="UGI23" s="346"/>
      <c r="UGJ23" s="346"/>
      <c r="UGK23" s="2"/>
      <c r="UGT23" s="346"/>
      <c r="UGU23" s="346"/>
      <c r="UGV23" s="2"/>
      <c r="UHE23" s="346"/>
      <c r="UHF23" s="346"/>
      <c r="UHG23" s="2"/>
      <c r="UHP23" s="346"/>
      <c r="UHQ23" s="346"/>
      <c r="UHR23" s="2"/>
      <c r="UIA23" s="346"/>
      <c r="UIB23" s="346"/>
      <c r="UIC23" s="2"/>
      <c r="UIL23" s="346"/>
      <c r="UIM23" s="346"/>
      <c r="UIN23" s="2"/>
      <c r="UIW23" s="346"/>
      <c r="UIX23" s="346"/>
      <c r="UIY23" s="2"/>
      <c r="UJH23" s="346"/>
      <c r="UJI23" s="346"/>
      <c r="UJJ23" s="2"/>
      <c r="UJS23" s="346"/>
      <c r="UJT23" s="346"/>
      <c r="UJU23" s="2"/>
      <c r="UKD23" s="346"/>
      <c r="UKE23" s="346"/>
      <c r="UKF23" s="2"/>
      <c r="UKO23" s="346"/>
      <c r="UKP23" s="346"/>
      <c r="UKQ23" s="2"/>
      <c r="UKZ23" s="346"/>
      <c r="ULA23" s="346"/>
      <c r="ULB23" s="2"/>
      <c r="ULK23" s="346"/>
      <c r="ULL23" s="346"/>
      <c r="ULM23" s="2"/>
      <c r="ULV23" s="346"/>
      <c r="ULW23" s="346"/>
      <c r="ULX23" s="2"/>
      <c r="UMG23" s="346"/>
      <c r="UMH23" s="346"/>
      <c r="UMI23" s="2"/>
      <c r="UMR23" s="346"/>
      <c r="UMS23" s="346"/>
      <c r="UMT23" s="2"/>
      <c r="UNC23" s="346"/>
      <c r="UND23" s="346"/>
      <c r="UNE23" s="2"/>
      <c r="UNN23" s="346"/>
      <c r="UNO23" s="346"/>
      <c r="UNP23" s="2"/>
      <c r="UNY23" s="346"/>
      <c r="UNZ23" s="346"/>
      <c r="UOA23" s="2"/>
      <c r="UOJ23" s="346"/>
      <c r="UOK23" s="346"/>
      <c r="UOL23" s="2"/>
      <c r="UOU23" s="346"/>
      <c r="UOV23" s="346"/>
      <c r="UOW23" s="2"/>
      <c r="UPF23" s="346"/>
      <c r="UPG23" s="346"/>
      <c r="UPH23" s="2"/>
      <c r="UPQ23" s="346"/>
      <c r="UPR23" s="346"/>
      <c r="UPS23" s="2"/>
      <c r="UQB23" s="346"/>
      <c r="UQC23" s="346"/>
      <c r="UQD23" s="2"/>
      <c r="UQM23" s="346"/>
      <c r="UQN23" s="346"/>
      <c r="UQO23" s="2"/>
      <c r="UQX23" s="346"/>
      <c r="UQY23" s="346"/>
      <c r="UQZ23" s="2"/>
      <c r="URI23" s="346"/>
      <c r="URJ23" s="346"/>
      <c r="URK23" s="2"/>
      <c r="URT23" s="346"/>
      <c r="URU23" s="346"/>
      <c r="URV23" s="2"/>
      <c r="USE23" s="346"/>
      <c r="USF23" s="346"/>
      <c r="USG23" s="2"/>
      <c r="USP23" s="346"/>
      <c r="USQ23" s="346"/>
      <c r="USR23" s="2"/>
      <c r="UTA23" s="346"/>
      <c r="UTB23" s="346"/>
      <c r="UTC23" s="2"/>
      <c r="UTL23" s="346"/>
      <c r="UTM23" s="346"/>
      <c r="UTN23" s="2"/>
      <c r="UTW23" s="346"/>
      <c r="UTX23" s="346"/>
      <c r="UTY23" s="2"/>
      <c r="UUH23" s="346"/>
      <c r="UUI23" s="346"/>
      <c r="UUJ23" s="2"/>
      <c r="UUS23" s="346"/>
      <c r="UUT23" s="346"/>
      <c r="UUU23" s="2"/>
      <c r="UVD23" s="346"/>
      <c r="UVE23" s="346"/>
      <c r="UVF23" s="2"/>
      <c r="UVO23" s="346"/>
      <c r="UVP23" s="346"/>
      <c r="UVQ23" s="2"/>
      <c r="UVZ23" s="346"/>
      <c r="UWA23" s="346"/>
      <c r="UWB23" s="2"/>
      <c r="UWK23" s="346"/>
      <c r="UWL23" s="346"/>
      <c r="UWM23" s="2"/>
      <c r="UWV23" s="346"/>
      <c r="UWW23" s="346"/>
      <c r="UWX23" s="2"/>
      <c r="UXG23" s="346"/>
      <c r="UXH23" s="346"/>
      <c r="UXI23" s="2"/>
      <c r="UXR23" s="346"/>
      <c r="UXS23" s="346"/>
      <c r="UXT23" s="2"/>
      <c r="UYC23" s="346"/>
      <c r="UYD23" s="346"/>
      <c r="UYE23" s="2"/>
      <c r="UYN23" s="346"/>
      <c r="UYO23" s="346"/>
      <c r="UYP23" s="2"/>
      <c r="UYY23" s="346"/>
      <c r="UYZ23" s="346"/>
      <c r="UZA23" s="2"/>
      <c r="UZJ23" s="346"/>
      <c r="UZK23" s="346"/>
      <c r="UZL23" s="2"/>
      <c r="UZU23" s="346"/>
      <c r="UZV23" s="346"/>
      <c r="UZW23" s="2"/>
      <c r="VAF23" s="346"/>
      <c r="VAG23" s="346"/>
      <c r="VAH23" s="2"/>
      <c r="VAQ23" s="346"/>
      <c r="VAR23" s="346"/>
      <c r="VAS23" s="2"/>
      <c r="VBB23" s="346"/>
      <c r="VBC23" s="346"/>
      <c r="VBD23" s="2"/>
      <c r="VBM23" s="346"/>
      <c r="VBN23" s="346"/>
      <c r="VBO23" s="2"/>
      <c r="VBX23" s="346"/>
      <c r="VBY23" s="346"/>
      <c r="VBZ23" s="2"/>
      <c r="VCI23" s="346"/>
      <c r="VCJ23" s="346"/>
      <c r="VCK23" s="2"/>
      <c r="VCT23" s="346"/>
      <c r="VCU23" s="346"/>
      <c r="VCV23" s="2"/>
      <c r="VDE23" s="346"/>
      <c r="VDF23" s="346"/>
      <c r="VDG23" s="2"/>
      <c r="VDP23" s="346"/>
      <c r="VDQ23" s="346"/>
      <c r="VDR23" s="2"/>
      <c r="VEA23" s="346"/>
      <c r="VEB23" s="346"/>
      <c r="VEC23" s="2"/>
      <c r="VEL23" s="346"/>
      <c r="VEM23" s="346"/>
      <c r="VEN23" s="2"/>
      <c r="VEW23" s="346"/>
      <c r="VEX23" s="346"/>
      <c r="VEY23" s="2"/>
      <c r="VFH23" s="346"/>
      <c r="VFI23" s="346"/>
      <c r="VFJ23" s="2"/>
      <c r="VFS23" s="346"/>
      <c r="VFT23" s="346"/>
      <c r="VFU23" s="2"/>
      <c r="VGD23" s="346"/>
      <c r="VGE23" s="346"/>
      <c r="VGF23" s="2"/>
      <c r="VGO23" s="346"/>
      <c r="VGP23" s="346"/>
      <c r="VGQ23" s="2"/>
      <c r="VGZ23" s="346"/>
      <c r="VHA23" s="346"/>
      <c r="VHB23" s="2"/>
      <c r="VHK23" s="346"/>
      <c r="VHL23" s="346"/>
      <c r="VHM23" s="2"/>
      <c r="VHV23" s="346"/>
      <c r="VHW23" s="346"/>
      <c r="VHX23" s="2"/>
      <c r="VIG23" s="346"/>
      <c r="VIH23" s="346"/>
      <c r="VII23" s="2"/>
      <c r="VIR23" s="346"/>
      <c r="VIS23" s="346"/>
      <c r="VIT23" s="2"/>
      <c r="VJC23" s="346"/>
      <c r="VJD23" s="346"/>
      <c r="VJE23" s="2"/>
      <c r="VJN23" s="346"/>
      <c r="VJO23" s="346"/>
      <c r="VJP23" s="2"/>
      <c r="VJY23" s="346"/>
      <c r="VJZ23" s="346"/>
      <c r="VKA23" s="2"/>
      <c r="VKJ23" s="346"/>
      <c r="VKK23" s="346"/>
      <c r="VKL23" s="2"/>
      <c r="VKU23" s="346"/>
      <c r="VKV23" s="346"/>
      <c r="VKW23" s="2"/>
      <c r="VLF23" s="346"/>
      <c r="VLG23" s="346"/>
      <c r="VLH23" s="2"/>
      <c r="VLQ23" s="346"/>
      <c r="VLR23" s="346"/>
      <c r="VLS23" s="2"/>
      <c r="VMB23" s="346"/>
      <c r="VMC23" s="346"/>
      <c r="VMD23" s="2"/>
      <c r="VMM23" s="346"/>
      <c r="VMN23" s="346"/>
      <c r="VMO23" s="2"/>
      <c r="VMX23" s="346"/>
      <c r="VMY23" s="346"/>
      <c r="VMZ23" s="2"/>
      <c r="VNI23" s="346"/>
      <c r="VNJ23" s="346"/>
      <c r="VNK23" s="2"/>
      <c r="VNT23" s="346"/>
      <c r="VNU23" s="346"/>
      <c r="VNV23" s="2"/>
      <c r="VOE23" s="346"/>
      <c r="VOF23" s="346"/>
      <c r="VOG23" s="2"/>
      <c r="VOP23" s="346"/>
      <c r="VOQ23" s="346"/>
      <c r="VOR23" s="2"/>
      <c r="VPA23" s="346"/>
      <c r="VPB23" s="346"/>
      <c r="VPC23" s="2"/>
      <c r="VPL23" s="346"/>
      <c r="VPM23" s="346"/>
      <c r="VPN23" s="2"/>
      <c r="VPW23" s="346"/>
      <c r="VPX23" s="346"/>
      <c r="VPY23" s="2"/>
      <c r="VQH23" s="346"/>
      <c r="VQI23" s="346"/>
      <c r="VQJ23" s="2"/>
      <c r="VQS23" s="346"/>
      <c r="VQT23" s="346"/>
      <c r="VQU23" s="2"/>
      <c r="VRD23" s="346"/>
      <c r="VRE23" s="346"/>
      <c r="VRF23" s="2"/>
      <c r="VRO23" s="346"/>
      <c r="VRP23" s="346"/>
      <c r="VRQ23" s="2"/>
      <c r="VRZ23" s="346"/>
      <c r="VSA23" s="346"/>
      <c r="VSB23" s="2"/>
      <c r="VSK23" s="346"/>
      <c r="VSL23" s="346"/>
      <c r="VSM23" s="2"/>
      <c r="VSV23" s="346"/>
      <c r="VSW23" s="346"/>
      <c r="VSX23" s="2"/>
      <c r="VTG23" s="346"/>
      <c r="VTH23" s="346"/>
      <c r="VTI23" s="2"/>
      <c r="VTR23" s="346"/>
      <c r="VTS23" s="346"/>
      <c r="VTT23" s="2"/>
      <c r="VUC23" s="346"/>
      <c r="VUD23" s="346"/>
      <c r="VUE23" s="2"/>
      <c r="VUN23" s="346"/>
      <c r="VUO23" s="346"/>
      <c r="VUP23" s="2"/>
      <c r="VUY23" s="346"/>
      <c r="VUZ23" s="346"/>
      <c r="VVA23" s="2"/>
      <c r="VVJ23" s="346"/>
      <c r="VVK23" s="346"/>
      <c r="VVL23" s="2"/>
      <c r="VVU23" s="346"/>
      <c r="VVV23" s="346"/>
      <c r="VVW23" s="2"/>
      <c r="VWF23" s="346"/>
      <c r="VWG23" s="346"/>
      <c r="VWH23" s="2"/>
      <c r="VWQ23" s="346"/>
      <c r="VWR23" s="346"/>
      <c r="VWS23" s="2"/>
      <c r="VXB23" s="346"/>
      <c r="VXC23" s="346"/>
      <c r="VXD23" s="2"/>
      <c r="VXM23" s="346"/>
      <c r="VXN23" s="346"/>
      <c r="VXO23" s="2"/>
      <c r="VXX23" s="346"/>
      <c r="VXY23" s="346"/>
      <c r="VXZ23" s="2"/>
      <c r="VYI23" s="346"/>
      <c r="VYJ23" s="346"/>
      <c r="VYK23" s="2"/>
      <c r="VYT23" s="346"/>
      <c r="VYU23" s="346"/>
      <c r="VYV23" s="2"/>
      <c r="VZE23" s="346"/>
      <c r="VZF23" s="346"/>
      <c r="VZG23" s="2"/>
      <c r="VZP23" s="346"/>
      <c r="VZQ23" s="346"/>
      <c r="VZR23" s="2"/>
      <c r="WAA23" s="346"/>
      <c r="WAB23" s="346"/>
      <c r="WAC23" s="2"/>
      <c r="WAL23" s="346"/>
      <c r="WAM23" s="346"/>
      <c r="WAN23" s="2"/>
      <c r="WAW23" s="346"/>
      <c r="WAX23" s="346"/>
      <c r="WAY23" s="2"/>
      <c r="WBH23" s="346"/>
      <c r="WBI23" s="346"/>
      <c r="WBJ23" s="2"/>
      <c r="WBS23" s="346"/>
      <c r="WBT23" s="346"/>
      <c r="WBU23" s="2"/>
      <c r="WCD23" s="346"/>
      <c r="WCE23" s="346"/>
      <c r="WCF23" s="2"/>
      <c r="WCO23" s="346"/>
      <c r="WCP23" s="346"/>
      <c r="WCQ23" s="2"/>
      <c r="WCZ23" s="346"/>
      <c r="WDA23" s="346"/>
      <c r="WDB23" s="2"/>
      <c r="WDK23" s="346"/>
      <c r="WDL23" s="346"/>
      <c r="WDM23" s="2"/>
      <c r="WDV23" s="346"/>
      <c r="WDW23" s="346"/>
      <c r="WDX23" s="2"/>
      <c r="WEG23" s="346"/>
      <c r="WEH23" s="346"/>
      <c r="WEI23" s="2"/>
      <c r="WER23" s="346"/>
      <c r="WES23" s="346"/>
      <c r="WET23" s="2"/>
      <c r="WFC23" s="346"/>
      <c r="WFD23" s="346"/>
      <c r="WFE23" s="2"/>
      <c r="WFN23" s="346"/>
      <c r="WFO23" s="346"/>
      <c r="WFP23" s="2"/>
      <c r="WFY23" s="346"/>
      <c r="WFZ23" s="346"/>
      <c r="WGA23" s="2"/>
      <c r="WGJ23" s="346"/>
      <c r="WGK23" s="346"/>
      <c r="WGL23" s="2"/>
      <c r="WGU23" s="346"/>
      <c r="WGV23" s="346"/>
      <c r="WGW23" s="2"/>
      <c r="WHF23" s="346"/>
      <c r="WHG23" s="346"/>
      <c r="WHH23" s="2"/>
      <c r="WHQ23" s="346"/>
      <c r="WHR23" s="346"/>
      <c r="WHS23" s="2"/>
      <c r="WIB23" s="346"/>
      <c r="WIC23" s="346"/>
      <c r="WID23" s="2"/>
      <c r="WIM23" s="346"/>
      <c r="WIN23" s="346"/>
      <c r="WIO23" s="2"/>
      <c r="WIX23" s="346"/>
      <c r="WIY23" s="346"/>
      <c r="WIZ23" s="2"/>
      <c r="WJI23" s="346"/>
      <c r="WJJ23" s="346"/>
      <c r="WJK23" s="2"/>
      <c r="WJT23" s="346"/>
      <c r="WJU23" s="346"/>
      <c r="WJV23" s="2"/>
      <c r="WKE23" s="346"/>
      <c r="WKF23" s="346"/>
      <c r="WKG23" s="2"/>
      <c r="WKP23" s="346"/>
      <c r="WKQ23" s="346"/>
      <c r="WKR23" s="2"/>
      <c r="WLA23" s="346"/>
      <c r="WLB23" s="346"/>
      <c r="WLC23" s="2"/>
      <c r="WLL23" s="346"/>
      <c r="WLM23" s="346"/>
      <c r="WLN23" s="2"/>
      <c r="WLW23" s="346"/>
      <c r="WLX23" s="346"/>
      <c r="WLY23" s="2"/>
      <c r="WMH23" s="346"/>
      <c r="WMI23" s="346"/>
      <c r="WMJ23" s="2"/>
      <c r="WMS23" s="346"/>
      <c r="WMT23" s="346"/>
      <c r="WMU23" s="2"/>
      <c r="WND23" s="346"/>
      <c r="WNE23" s="346"/>
      <c r="WNF23" s="2"/>
      <c r="WNO23" s="346"/>
      <c r="WNP23" s="346"/>
      <c r="WNQ23" s="2"/>
      <c r="WNZ23" s="346"/>
      <c r="WOA23" s="346"/>
      <c r="WOB23" s="2"/>
      <c r="WOK23" s="346"/>
      <c r="WOL23" s="346"/>
      <c r="WOM23" s="2"/>
      <c r="WOV23" s="346"/>
      <c r="WOW23" s="346"/>
      <c r="WOX23" s="2"/>
      <c r="WPG23" s="346"/>
      <c r="WPH23" s="346"/>
      <c r="WPI23" s="2"/>
      <c r="WPR23" s="346"/>
      <c r="WPS23" s="346"/>
      <c r="WPT23" s="2"/>
      <c r="WQC23" s="346"/>
      <c r="WQD23" s="346"/>
      <c r="WQE23" s="2"/>
      <c r="WQN23" s="346"/>
      <c r="WQO23" s="346"/>
      <c r="WQP23" s="2"/>
      <c r="WQY23" s="346"/>
      <c r="WQZ23" s="346"/>
      <c r="WRA23" s="2"/>
      <c r="WRJ23" s="346"/>
      <c r="WRK23" s="346"/>
      <c r="WRL23" s="2"/>
      <c r="WRU23" s="346"/>
      <c r="WRV23" s="346"/>
      <c r="WRW23" s="2"/>
      <c r="WSF23" s="346"/>
      <c r="WSG23" s="346"/>
      <c r="WSH23" s="2"/>
      <c r="WSQ23" s="346"/>
      <c r="WSR23" s="346"/>
      <c r="WSS23" s="2"/>
      <c r="WTB23" s="346"/>
      <c r="WTC23" s="346"/>
      <c r="WTD23" s="2"/>
      <c r="WTM23" s="346"/>
      <c r="WTN23" s="346"/>
      <c r="WTO23" s="2"/>
      <c r="WTX23" s="346"/>
      <c r="WTY23" s="346"/>
      <c r="WTZ23" s="2"/>
      <c r="WUI23" s="346"/>
      <c r="WUJ23" s="346"/>
      <c r="WUK23" s="2"/>
      <c r="WUT23" s="346"/>
      <c r="WUU23" s="346"/>
      <c r="WUV23" s="2"/>
      <c r="WVE23" s="346"/>
      <c r="WVF23" s="346"/>
      <c r="WVG23" s="2"/>
      <c r="WVP23" s="346"/>
      <c r="WVQ23" s="346"/>
      <c r="WVR23" s="2"/>
      <c r="WWA23" s="346"/>
      <c r="WWB23" s="346"/>
      <c r="WWC23" s="2"/>
      <c r="WWL23" s="346"/>
      <c r="WWM23" s="346"/>
      <c r="WWN23" s="2"/>
      <c r="WWW23" s="346"/>
      <c r="WWX23" s="346"/>
      <c r="WWY23" s="2"/>
      <c r="WXH23" s="346"/>
      <c r="WXI23" s="346"/>
      <c r="WXJ23" s="2"/>
      <c r="WXS23" s="346"/>
      <c r="WXT23" s="346"/>
      <c r="WXU23" s="2"/>
      <c r="WYD23" s="346"/>
      <c r="WYE23" s="346"/>
      <c r="WYF23" s="2"/>
      <c r="WYO23" s="346"/>
      <c r="WYP23" s="346"/>
      <c r="WYQ23" s="2"/>
      <c r="WYZ23" s="346"/>
      <c r="WZA23" s="346"/>
      <c r="WZB23" s="2"/>
      <c r="WZK23" s="346"/>
      <c r="WZL23" s="346"/>
      <c r="WZM23" s="2"/>
      <c r="WZV23" s="346"/>
      <c r="WZW23" s="346"/>
      <c r="WZX23" s="2"/>
      <c r="XAG23" s="346"/>
      <c r="XAH23" s="346"/>
      <c r="XAI23" s="2"/>
      <c r="XAR23" s="346"/>
      <c r="XAS23" s="346"/>
      <c r="XAT23" s="2"/>
      <c r="XBC23" s="346"/>
      <c r="XBD23" s="346"/>
      <c r="XBE23" s="2"/>
      <c r="XBN23" s="346"/>
      <c r="XBO23" s="346"/>
      <c r="XBP23" s="2"/>
      <c r="XBY23" s="346"/>
      <c r="XBZ23" s="346"/>
      <c r="XCA23" s="2"/>
      <c r="XCJ23" s="346"/>
      <c r="XCK23" s="346"/>
      <c r="XCL23" s="2"/>
      <c r="XCU23" s="346"/>
      <c r="XCV23" s="346"/>
      <c r="XCW23" s="2"/>
      <c r="XDF23" s="346"/>
      <c r="XDG23" s="346"/>
      <c r="XDH23" s="2"/>
      <c r="XDQ23" s="346"/>
      <c r="XDR23" s="346"/>
      <c r="XDS23" s="2"/>
      <c r="XEB23" s="346"/>
      <c r="XEC23" s="346"/>
      <c r="XED23" s="2"/>
      <c r="XEM23" s="346"/>
      <c r="XEN23" s="346"/>
      <c r="XEO23" s="2"/>
      <c r="XEX23" s="346"/>
      <c r="XEY23" s="346"/>
      <c r="XEZ23" s="2"/>
    </row>
    <row r="24" spans="1:1024 1033:2047 2056:3070 3079:4093 4102:5116 5125:6139 6148:7162 7171:8185 8194:9208 9217:12288 12297:13311 13320:14334 14343:15357 15366:16380" ht="15" x14ac:dyDescent="0.25">
      <c r="A24" s="256" t="s">
        <v>14</v>
      </c>
      <c r="B24" s="341">
        <v>107</v>
      </c>
      <c r="C24" s="341">
        <v>318</v>
      </c>
      <c r="D24" s="341">
        <v>734</v>
      </c>
      <c r="E24" s="341">
        <v>1884</v>
      </c>
      <c r="F24" s="341">
        <v>1644</v>
      </c>
      <c r="G24" s="341">
        <v>3393</v>
      </c>
      <c r="H24" s="341">
        <v>1278</v>
      </c>
      <c r="I24" s="341">
        <v>1370</v>
      </c>
      <c r="J24" s="341">
        <v>3763</v>
      </c>
      <c r="K24" s="341">
        <v>6965</v>
      </c>
      <c r="L24" s="232"/>
      <c r="M24" s="1"/>
    </row>
    <row r="25" spans="1:1024 1033:2047 2056:3070 3079:4093 4102:5116 5125:6139 6148:7162 7171:8185 8194:9208 9217:12288 12297:13311 13320:14334 14343:15357 15366:16380" ht="15" x14ac:dyDescent="0.25">
      <c r="A25" s="256"/>
      <c r="B25" s="587">
        <f>B24+C24</f>
        <v>425</v>
      </c>
      <c r="C25" s="587"/>
      <c r="D25" s="587">
        <f t="shared" ref="D25" si="0">D24+E24</f>
        <v>2618</v>
      </c>
      <c r="E25" s="587"/>
      <c r="F25" s="587">
        <f t="shared" ref="F25" si="1">F24+G24</f>
        <v>5037</v>
      </c>
      <c r="G25" s="587"/>
      <c r="H25" s="587">
        <f t="shared" ref="H25" si="2">H24+I24</f>
        <v>2648</v>
      </c>
      <c r="I25" s="587"/>
      <c r="J25" s="587">
        <f t="shared" ref="J25" si="3">J24+K24</f>
        <v>10728</v>
      </c>
      <c r="K25" s="587"/>
      <c r="L25" s="1"/>
      <c r="M25" s="13"/>
      <c r="N25" s="1"/>
      <c r="O25" s="1"/>
    </row>
    <row r="26" spans="1:1024 1033:2047 2056:3070 3079:4093 4102:5116 5125:6139 6148:7162 7171:8185 8194:9208 9217:12288 12297:13311 13320:14334 14343:15357 15366:16380" ht="15" x14ac:dyDescent="0.25">
      <c r="A26" s="346"/>
      <c r="B26" s="346"/>
      <c r="C26" s="346"/>
      <c r="D26" s="346"/>
      <c r="E26" s="346"/>
      <c r="F26" s="346"/>
      <c r="G26" s="346"/>
      <c r="H26" s="346"/>
      <c r="I26" s="346"/>
      <c r="J26" s="346"/>
      <c r="K26" s="346"/>
      <c r="L26" s="1"/>
      <c r="M26" s="1"/>
      <c r="N26" s="1"/>
      <c r="O26" s="1"/>
    </row>
    <row r="27" spans="1:1024 1033:2047 2056:3070 3079:4093 4102:5116 5125:6139 6148:7162 7171:8185 8194:9208 9217:12288 12297:13311 13320:14334 14343:15357 15366:16380" ht="15" x14ac:dyDescent="0.25">
      <c r="A27" s="9"/>
      <c r="B27" s="14"/>
      <c r="C27" s="14"/>
      <c r="D27" s="14"/>
      <c r="E27" s="14"/>
      <c r="F27" s="14"/>
      <c r="G27" s="14"/>
      <c r="H27" s="14"/>
      <c r="I27" s="14"/>
      <c r="J27" s="14"/>
      <c r="K27" s="14"/>
      <c r="L27" s="348"/>
      <c r="M27" s="348"/>
      <c r="N27" s="1"/>
      <c r="O27" s="1"/>
    </row>
    <row r="28" spans="1:1024 1033:2047 2056:3070 3079:4093 4102:5116 5125:6139 6148:7162 7171:8185 8194:9208 9217:12288 12297:13311 13320:14334 14343:15357 15366:16380" ht="15" x14ac:dyDescent="0.25">
      <c r="A28" s="582" t="s">
        <v>205</v>
      </c>
      <c r="B28" s="583"/>
      <c r="C28" s="583"/>
      <c r="D28" s="583"/>
      <c r="E28" s="583"/>
      <c r="F28" s="583"/>
      <c r="G28" s="583"/>
      <c r="H28" s="583"/>
      <c r="I28" s="583"/>
      <c r="J28" s="583"/>
      <c r="K28" s="583"/>
      <c r="L28" s="348"/>
      <c r="M28" s="348"/>
      <c r="N28" s="1"/>
      <c r="O28" s="1"/>
    </row>
    <row r="29" spans="1:1024 1033:2047 2056:3070 3079:4093 4102:5116 5125:6139 6148:7162 7171:8185 8194:9208 9217:12288 12297:13311 13320:14334 14343:15357 15366:16380" ht="49.5" customHeight="1" x14ac:dyDescent="0.25">
      <c r="A29" s="575" t="s">
        <v>450</v>
      </c>
      <c r="B29" s="576"/>
      <c r="C29" s="576"/>
      <c r="D29" s="576"/>
      <c r="E29" s="576"/>
      <c r="F29" s="576"/>
      <c r="G29" s="576"/>
      <c r="H29" s="576"/>
      <c r="I29" s="576"/>
      <c r="J29" s="576"/>
      <c r="K29" s="576"/>
      <c r="L29" s="511"/>
      <c r="M29" s="1"/>
    </row>
    <row r="30" spans="1:1024 1033:2047 2056:3070 3079:4093 4102:5116 5125:6139 6148:7162 7171:8185 8194:9208 9217:12288 12297:13311 13320:14334 14343:15357 15366:16380" ht="50.25" customHeight="1" x14ac:dyDescent="0.25">
      <c r="A30" s="584" t="s">
        <v>15</v>
      </c>
      <c r="B30" s="586" t="s">
        <v>23</v>
      </c>
      <c r="C30" s="586"/>
      <c r="D30" s="586" t="s">
        <v>24</v>
      </c>
      <c r="E30" s="586"/>
      <c r="F30" s="586" t="s">
        <v>25</v>
      </c>
      <c r="G30" s="586"/>
      <c r="H30" s="586" t="s">
        <v>26</v>
      </c>
      <c r="I30" s="586"/>
      <c r="J30" s="574" t="s">
        <v>376</v>
      </c>
      <c r="K30" s="577"/>
      <c r="L30" s="577"/>
      <c r="M30" s="1"/>
    </row>
    <row r="31" spans="1:1024 1033:2047 2056:3070 3079:4093 4102:5116 5125:6139 6148:7162 7171:8185 8194:9208 9217:12288 12297:13311 13320:14334 14343:15357 15366:16380" ht="50.25" customHeight="1" x14ac:dyDescent="0.25">
      <c r="A31" s="585"/>
      <c r="B31" s="345" t="s">
        <v>11</v>
      </c>
      <c r="C31" s="345" t="s">
        <v>12</v>
      </c>
      <c r="D31" s="345" t="s">
        <v>11</v>
      </c>
      <c r="E31" s="345" t="s">
        <v>12</v>
      </c>
      <c r="F31" s="345" t="s">
        <v>11</v>
      </c>
      <c r="G31" s="345" t="s">
        <v>12</v>
      </c>
      <c r="H31" s="345" t="s">
        <v>11</v>
      </c>
      <c r="I31" s="345" t="s">
        <v>12</v>
      </c>
      <c r="J31" s="345" t="s">
        <v>11</v>
      </c>
      <c r="K31" s="345" t="s">
        <v>12</v>
      </c>
      <c r="L31" s="345" t="s">
        <v>10</v>
      </c>
      <c r="M31" s="1"/>
    </row>
    <row r="32" spans="1:1024 1033:2047 2056:3070 3079:4093 4102:5116 5125:6139 6148:7162 7171:8185 8194:9208 9217:12288 12297:13311 13320:14334 14343:15357 15366:16380" ht="15" x14ac:dyDescent="0.25">
      <c r="A32" s="256" t="s">
        <v>9</v>
      </c>
      <c r="B32" s="341">
        <v>6</v>
      </c>
      <c r="C32" s="341">
        <v>15</v>
      </c>
      <c r="D32" s="341">
        <v>92</v>
      </c>
      <c r="E32" s="341">
        <v>98</v>
      </c>
      <c r="F32" s="341">
        <v>25</v>
      </c>
      <c r="G32" s="341">
        <v>10</v>
      </c>
      <c r="H32" s="341">
        <v>3</v>
      </c>
      <c r="I32" s="341">
        <v>1</v>
      </c>
      <c r="J32" s="341">
        <f>B32+D32+F32+H32</f>
        <v>126</v>
      </c>
      <c r="K32" s="341">
        <f>C32+E32+G32+I32</f>
        <v>124</v>
      </c>
      <c r="L32" s="341">
        <f>J32+K32</f>
        <v>250</v>
      </c>
      <c r="M32" s="1"/>
    </row>
    <row r="33" spans="1:15" ht="17.25" x14ac:dyDescent="0.25">
      <c r="A33" s="355" t="s">
        <v>369</v>
      </c>
      <c r="B33" s="341">
        <v>75</v>
      </c>
      <c r="C33" s="341">
        <v>251</v>
      </c>
      <c r="D33" s="341">
        <v>118</v>
      </c>
      <c r="E33" s="341">
        <v>494</v>
      </c>
      <c r="F33" s="341">
        <v>47</v>
      </c>
      <c r="G33" s="341">
        <v>226</v>
      </c>
      <c r="H33" s="341">
        <v>24</v>
      </c>
      <c r="I33" s="341">
        <v>88</v>
      </c>
      <c r="J33" s="341">
        <f t="shared" ref="J33:K35" si="4">B33+D33+F33+H33</f>
        <v>264</v>
      </c>
      <c r="K33" s="341">
        <f t="shared" si="4"/>
        <v>1059</v>
      </c>
      <c r="L33" s="341">
        <f t="shared" ref="L33:L36" si="5">J33+K33</f>
        <v>1323</v>
      </c>
      <c r="M33" s="1"/>
    </row>
    <row r="34" spans="1:15" ht="15" x14ac:dyDescent="0.25">
      <c r="A34" s="355" t="s">
        <v>19</v>
      </c>
      <c r="B34" s="341"/>
      <c r="C34" s="341">
        <v>1</v>
      </c>
      <c r="D34" s="341">
        <v>7</v>
      </c>
      <c r="E34" s="341">
        <v>13</v>
      </c>
      <c r="F34" s="341">
        <v>4</v>
      </c>
      <c r="G34" s="341">
        <v>7</v>
      </c>
      <c r="H34" s="341"/>
      <c r="I34" s="341">
        <v>1</v>
      </c>
      <c r="J34" s="341">
        <f t="shared" si="4"/>
        <v>11</v>
      </c>
      <c r="K34" s="341">
        <f t="shared" si="4"/>
        <v>22</v>
      </c>
      <c r="L34" s="341">
        <f t="shared" si="5"/>
        <v>33</v>
      </c>
      <c r="M34" s="1"/>
    </row>
    <row r="35" spans="1:15" ht="15" x14ac:dyDescent="0.25">
      <c r="A35" s="256" t="s">
        <v>20</v>
      </c>
      <c r="B35" s="341">
        <v>1</v>
      </c>
      <c r="C35" s="341">
        <v>3</v>
      </c>
      <c r="D35" s="341">
        <v>12</v>
      </c>
      <c r="E35" s="341">
        <v>5</v>
      </c>
      <c r="F35" s="341">
        <v>5</v>
      </c>
      <c r="G35" s="341">
        <v>5</v>
      </c>
      <c r="H35" s="341">
        <v>1</v>
      </c>
      <c r="I35" s="341">
        <v>1</v>
      </c>
      <c r="J35" s="341">
        <f t="shared" si="4"/>
        <v>19</v>
      </c>
      <c r="K35" s="341">
        <f t="shared" si="4"/>
        <v>14</v>
      </c>
      <c r="L35" s="341">
        <f t="shared" si="5"/>
        <v>33</v>
      </c>
      <c r="M35" s="1"/>
    </row>
    <row r="36" spans="1:15" ht="15" x14ac:dyDescent="0.25">
      <c r="A36" s="578" t="s">
        <v>370</v>
      </c>
      <c r="B36" s="341">
        <f t="shared" ref="B36:I36" si="6">SUM(B32:B35)</f>
        <v>82</v>
      </c>
      <c r="C36" s="341">
        <f t="shared" si="6"/>
        <v>270</v>
      </c>
      <c r="D36" s="341">
        <f t="shared" si="6"/>
        <v>229</v>
      </c>
      <c r="E36" s="341">
        <f t="shared" si="6"/>
        <v>610</v>
      </c>
      <c r="F36" s="341">
        <f t="shared" si="6"/>
        <v>81</v>
      </c>
      <c r="G36" s="341">
        <f t="shared" si="6"/>
        <v>248</v>
      </c>
      <c r="H36" s="341">
        <f t="shared" si="6"/>
        <v>28</v>
      </c>
      <c r="I36" s="341">
        <f t="shared" si="6"/>
        <v>91</v>
      </c>
      <c r="J36" s="341">
        <f>SUM(J32:J35)</f>
        <v>420</v>
      </c>
      <c r="K36" s="341">
        <f>SUM(K32:K35)</f>
        <v>1219</v>
      </c>
      <c r="L36" s="341">
        <f t="shared" si="5"/>
        <v>1639</v>
      </c>
      <c r="M36" s="1"/>
    </row>
    <row r="37" spans="1:15" ht="15" x14ac:dyDescent="0.25">
      <c r="A37" s="579"/>
      <c r="B37" s="587">
        <f>B36+C36</f>
        <v>352</v>
      </c>
      <c r="C37" s="587"/>
      <c r="D37" s="587">
        <f>D36+E36</f>
        <v>839</v>
      </c>
      <c r="E37" s="587"/>
      <c r="F37" s="587">
        <f>F36+G36</f>
        <v>329</v>
      </c>
      <c r="G37" s="587"/>
      <c r="H37" s="587">
        <f>H36+I36</f>
        <v>119</v>
      </c>
      <c r="I37" s="587"/>
      <c r="J37" s="587">
        <f>J36+K36</f>
        <v>1639</v>
      </c>
      <c r="K37" s="587"/>
      <c r="L37" s="420"/>
      <c r="M37" s="1"/>
    </row>
    <row r="38" spans="1:15" ht="36" customHeight="1" x14ac:dyDescent="0.25">
      <c r="A38" s="572" t="s">
        <v>445</v>
      </c>
      <c r="B38" s="573"/>
      <c r="C38" s="573"/>
      <c r="D38" s="573"/>
      <c r="E38" s="573"/>
      <c r="F38" s="573"/>
      <c r="G38" s="573"/>
      <c r="H38" s="573"/>
      <c r="I38" s="573"/>
      <c r="J38" s="573"/>
      <c r="K38" s="573"/>
      <c r="L38" s="348"/>
      <c r="M38" s="348"/>
      <c r="N38" s="1"/>
      <c r="O38" s="1"/>
    </row>
    <row r="39" spans="1:15" ht="15" x14ac:dyDescent="0.25">
      <c r="A39" s="348"/>
      <c r="B39" s="348"/>
      <c r="C39" s="348"/>
      <c r="D39" s="348"/>
      <c r="E39" s="348"/>
      <c r="F39" s="348"/>
      <c r="G39" s="348"/>
      <c r="H39" s="348"/>
      <c r="I39" s="348"/>
      <c r="J39" s="348"/>
      <c r="K39" s="348"/>
      <c r="L39" s="348"/>
      <c r="M39" s="348"/>
      <c r="N39" s="1"/>
      <c r="O39" s="1"/>
    </row>
    <row r="40" spans="1:15" ht="15" x14ac:dyDescent="0.25">
      <c r="A40" s="348"/>
      <c r="B40" s="348"/>
      <c r="C40" s="348"/>
      <c r="D40" s="348"/>
      <c r="E40" s="348"/>
      <c r="F40" s="348"/>
      <c r="G40" s="348"/>
      <c r="H40" s="348"/>
      <c r="I40" s="348"/>
      <c r="J40" s="348"/>
      <c r="K40" s="348"/>
      <c r="L40" s="348"/>
      <c r="M40" s="348"/>
      <c r="N40" s="1"/>
      <c r="O40" s="1"/>
    </row>
    <row r="41" spans="1:15" ht="15" x14ac:dyDescent="0.25">
      <c r="A41" s="582" t="s">
        <v>205</v>
      </c>
      <c r="B41" s="583"/>
      <c r="C41" s="583"/>
      <c r="D41" s="583"/>
      <c r="E41" s="583"/>
      <c r="F41" s="583"/>
      <c r="G41" s="583"/>
      <c r="H41" s="583"/>
      <c r="I41" s="583"/>
      <c r="J41" s="583"/>
      <c r="K41" s="583"/>
      <c r="L41" s="348"/>
      <c r="M41" s="348"/>
      <c r="N41" s="1"/>
      <c r="O41" s="1"/>
    </row>
    <row r="42" spans="1:15" ht="50.25" customHeight="1" x14ac:dyDescent="0.25">
      <c r="A42" s="575" t="s">
        <v>444</v>
      </c>
      <c r="B42" s="576"/>
      <c r="C42" s="576"/>
      <c r="D42" s="576"/>
      <c r="E42" s="576"/>
      <c r="F42" s="576"/>
      <c r="G42" s="576"/>
      <c r="H42" s="576"/>
      <c r="I42" s="576"/>
      <c r="J42" s="576"/>
      <c r="K42" s="576"/>
      <c r="L42" s="511"/>
      <c r="M42" s="348"/>
      <c r="N42" s="1"/>
      <c r="O42" s="1"/>
    </row>
    <row r="43" spans="1:15" ht="15" x14ac:dyDescent="0.25">
      <c r="A43" s="584" t="s">
        <v>15</v>
      </c>
      <c r="B43" s="586" t="s">
        <v>23</v>
      </c>
      <c r="C43" s="586"/>
      <c r="D43" s="586" t="s">
        <v>24</v>
      </c>
      <c r="E43" s="586"/>
      <c r="F43" s="586" t="s">
        <v>25</v>
      </c>
      <c r="G43" s="586"/>
      <c r="H43" s="586" t="s">
        <v>26</v>
      </c>
      <c r="I43" s="586"/>
      <c r="J43" s="574" t="s">
        <v>376</v>
      </c>
      <c r="K43" s="577"/>
      <c r="L43" s="577"/>
      <c r="M43" s="348"/>
      <c r="N43" s="1"/>
      <c r="O43" s="1"/>
    </row>
    <row r="44" spans="1:15" ht="15" x14ac:dyDescent="0.25">
      <c r="A44" s="585"/>
      <c r="B44" s="345" t="s">
        <v>11</v>
      </c>
      <c r="C44" s="345" t="s">
        <v>12</v>
      </c>
      <c r="D44" s="345" t="s">
        <v>11</v>
      </c>
      <c r="E44" s="345" t="s">
        <v>12</v>
      </c>
      <c r="F44" s="345" t="s">
        <v>11</v>
      </c>
      <c r="G44" s="345" t="s">
        <v>12</v>
      </c>
      <c r="H44" s="345" t="s">
        <v>11</v>
      </c>
      <c r="I44" s="345" t="s">
        <v>12</v>
      </c>
      <c r="J44" s="345" t="s">
        <v>11</v>
      </c>
      <c r="K44" s="345" t="s">
        <v>12</v>
      </c>
      <c r="L44" s="345" t="s">
        <v>10</v>
      </c>
      <c r="M44" s="348"/>
      <c r="N44" s="1"/>
      <c r="O44" s="1"/>
    </row>
    <row r="45" spans="1:15" ht="15" x14ac:dyDescent="0.25">
      <c r="A45" s="256" t="s">
        <v>9</v>
      </c>
      <c r="B45" s="335">
        <v>3.6607687614399025E-3</v>
      </c>
      <c r="C45" s="335">
        <v>9.1519219035997561E-3</v>
      </c>
      <c r="D45" s="335">
        <v>5.6131787675411833E-2</v>
      </c>
      <c r="E45" s="335">
        <v>5.9792556436851739E-2</v>
      </c>
      <c r="F45" s="335">
        <v>1.525320317266626E-2</v>
      </c>
      <c r="G45" s="335">
        <v>6.1012812690665044E-3</v>
      </c>
      <c r="H45" s="335">
        <v>1.8303843807199512E-3</v>
      </c>
      <c r="I45" s="335">
        <v>6.1012812690665037E-4</v>
      </c>
      <c r="J45" s="335">
        <v>7.6876143990237941E-2</v>
      </c>
      <c r="K45" s="335">
        <v>7.5655887736424648E-2</v>
      </c>
      <c r="L45" s="335">
        <f>L32/$L$36</f>
        <v>0.1525320317266626</v>
      </c>
      <c r="M45" s="348"/>
      <c r="N45" s="1"/>
      <c r="O45" s="1"/>
    </row>
    <row r="46" spans="1:15" ht="15" x14ac:dyDescent="0.25">
      <c r="A46" s="256" t="s">
        <v>18</v>
      </c>
      <c r="B46" s="335">
        <v>4.5759609517998782E-2</v>
      </c>
      <c r="C46" s="335">
        <v>0.15314215985356924</v>
      </c>
      <c r="D46" s="335">
        <v>7.1995118974984743E-2</v>
      </c>
      <c r="E46" s="335">
        <v>0.30140329469188532</v>
      </c>
      <c r="F46" s="335">
        <v>2.867602196461257E-2</v>
      </c>
      <c r="G46" s="335">
        <v>0.13788895668090298</v>
      </c>
      <c r="H46" s="335">
        <v>1.464307504575961E-2</v>
      </c>
      <c r="I46" s="335">
        <v>5.3691275167785234E-2</v>
      </c>
      <c r="J46" s="335">
        <v>0.16107382550335569</v>
      </c>
      <c r="K46" s="335">
        <v>0.64612568639414281</v>
      </c>
      <c r="L46" s="335">
        <f>L33/$L$36</f>
        <v>0.8071995118974985</v>
      </c>
      <c r="M46" s="348"/>
      <c r="N46" s="1"/>
      <c r="O46" s="1"/>
    </row>
    <row r="47" spans="1:15" ht="15" x14ac:dyDescent="0.25">
      <c r="A47" s="256" t="s">
        <v>19</v>
      </c>
      <c r="B47" s="335">
        <v>0</v>
      </c>
      <c r="C47" s="335">
        <v>6.1012812690665037E-4</v>
      </c>
      <c r="D47" s="335">
        <v>4.2708968883465532E-3</v>
      </c>
      <c r="E47" s="335">
        <v>7.9316656497864547E-3</v>
      </c>
      <c r="F47" s="335">
        <v>2.4405125076266015E-3</v>
      </c>
      <c r="G47" s="335">
        <v>4.2708968883465532E-3</v>
      </c>
      <c r="H47" s="335">
        <v>0</v>
      </c>
      <c r="I47" s="335">
        <v>6.1012812690665037E-4</v>
      </c>
      <c r="J47" s="335">
        <v>6.7114093959731551E-3</v>
      </c>
      <c r="K47" s="335">
        <v>1.3422818791946308E-2</v>
      </c>
      <c r="L47" s="335">
        <f>L34/$L$36</f>
        <v>2.0134228187919462E-2</v>
      </c>
      <c r="M47" s="348"/>
      <c r="N47" s="1"/>
      <c r="O47" s="1"/>
    </row>
    <row r="48" spans="1:15" ht="15" x14ac:dyDescent="0.25">
      <c r="A48" s="256" t="s">
        <v>20</v>
      </c>
      <c r="B48" s="335">
        <v>6.1012812690665037E-4</v>
      </c>
      <c r="C48" s="335">
        <v>1.8303843807199512E-3</v>
      </c>
      <c r="D48" s="335">
        <v>7.3215375228798049E-3</v>
      </c>
      <c r="E48" s="335">
        <v>3.0506406345332522E-3</v>
      </c>
      <c r="F48" s="335">
        <v>3.0506406345332522E-3</v>
      </c>
      <c r="G48" s="335">
        <v>3.0506406345332522E-3</v>
      </c>
      <c r="H48" s="335">
        <v>6.1012812690665037E-4</v>
      </c>
      <c r="I48" s="335">
        <v>6.1012812690665037E-4</v>
      </c>
      <c r="J48" s="335">
        <v>1.1592434411226357E-2</v>
      </c>
      <c r="K48" s="335">
        <v>8.5417937766931063E-3</v>
      </c>
      <c r="L48" s="335">
        <f>L35/$L$36</f>
        <v>2.0134228187919462E-2</v>
      </c>
      <c r="M48" s="348"/>
      <c r="N48" s="1"/>
      <c r="O48" s="1"/>
    </row>
    <row r="49" spans="1:15" ht="15" x14ac:dyDescent="0.25">
      <c r="A49" s="578" t="s">
        <v>370</v>
      </c>
      <c r="B49" s="335">
        <v>5.0030506406345335E-2</v>
      </c>
      <c r="C49" s="335">
        <v>0.16473459426479559</v>
      </c>
      <c r="D49" s="335">
        <v>0.13971934106162295</v>
      </c>
      <c r="E49" s="335">
        <v>0.37217815741305676</v>
      </c>
      <c r="F49" s="335">
        <v>4.9420378279438681E-2</v>
      </c>
      <c r="G49" s="335">
        <v>0.1513117754728493</v>
      </c>
      <c r="H49" s="335">
        <v>1.7083587553386213E-2</v>
      </c>
      <c r="I49" s="335">
        <v>5.5521659548505194E-2</v>
      </c>
      <c r="J49" s="335">
        <v>0.25625381330079317</v>
      </c>
      <c r="K49" s="335">
        <v>0.74374618669920678</v>
      </c>
      <c r="L49" s="335">
        <f>L36/$L$36</f>
        <v>1</v>
      </c>
      <c r="M49" s="348"/>
      <c r="N49" s="1"/>
      <c r="O49" s="1"/>
    </row>
    <row r="50" spans="1:15" ht="15" x14ac:dyDescent="0.25">
      <c r="A50" s="579"/>
      <c r="B50" s="580">
        <v>0.21476510067114091</v>
      </c>
      <c r="C50" s="580"/>
      <c r="D50" s="580">
        <v>0.51189749847467969</v>
      </c>
      <c r="E50" s="580"/>
      <c r="F50" s="580">
        <v>0.20073215375228798</v>
      </c>
      <c r="G50" s="580"/>
      <c r="H50" s="580">
        <v>7.260524710189141E-2</v>
      </c>
      <c r="I50" s="580"/>
      <c r="J50" s="580">
        <v>1</v>
      </c>
      <c r="K50" s="581"/>
      <c r="L50" s="348"/>
      <c r="M50" s="348"/>
      <c r="N50" s="1"/>
      <c r="O50" s="1"/>
    </row>
    <row r="51" spans="1:15" ht="50.25" customHeight="1" x14ac:dyDescent="0.25">
      <c r="A51" s="572" t="s">
        <v>447</v>
      </c>
      <c r="B51" s="591"/>
      <c r="C51" s="591"/>
      <c r="D51" s="591"/>
      <c r="E51" s="591"/>
      <c r="F51" s="591"/>
      <c r="G51" s="591"/>
      <c r="H51" s="591"/>
      <c r="I51" s="591"/>
      <c r="J51" s="591"/>
      <c r="K51" s="591"/>
      <c r="L51" s="348"/>
      <c r="M51" s="348"/>
      <c r="N51" s="1"/>
      <c r="O51" s="1"/>
    </row>
    <row r="52" spans="1:15" ht="15" x14ac:dyDescent="0.25">
      <c r="A52" s="373"/>
      <c r="B52" s="348"/>
      <c r="C52" s="348"/>
      <c r="D52" s="348"/>
      <c r="E52" s="348"/>
      <c r="F52" s="348"/>
      <c r="G52" s="348"/>
      <c r="H52" s="348"/>
      <c r="I52" s="348"/>
      <c r="J52" s="348"/>
      <c r="K52" s="348"/>
      <c r="L52" s="348"/>
      <c r="M52" s="348"/>
      <c r="N52" s="1"/>
      <c r="O52" s="1"/>
    </row>
    <row r="53" spans="1:15" ht="8.25" customHeight="1" x14ac:dyDescent="0.25">
      <c r="A53" s="373"/>
      <c r="B53" s="348"/>
      <c r="C53" s="348"/>
      <c r="D53" s="348"/>
      <c r="E53" s="348"/>
      <c r="F53" s="348"/>
      <c r="G53" s="348"/>
      <c r="H53" s="348"/>
      <c r="I53" s="348"/>
      <c r="J53" s="348"/>
      <c r="K53" s="348"/>
      <c r="L53" s="348"/>
      <c r="M53" s="348"/>
      <c r="N53" s="1"/>
      <c r="O53" s="1"/>
    </row>
    <row r="54" spans="1:15" ht="12" customHeight="1" x14ac:dyDescent="0.25">
      <c r="A54" s="596"/>
      <c r="B54" s="596"/>
      <c r="C54" s="596"/>
      <c r="D54" s="596"/>
      <c r="E54" s="596"/>
      <c r="F54" s="596"/>
      <c r="G54" s="348"/>
      <c r="H54" s="348"/>
      <c r="I54" s="348"/>
      <c r="J54" s="348"/>
      <c r="K54" s="348"/>
      <c r="L54" s="348"/>
      <c r="M54" s="348"/>
      <c r="N54" s="1"/>
      <c r="O54" s="1"/>
    </row>
    <row r="55" spans="1:15" ht="50.25" customHeight="1" thickBot="1" x14ac:dyDescent="0.3">
      <c r="A55" s="597" t="s">
        <v>363</v>
      </c>
      <c r="B55" s="598"/>
      <c r="C55" s="598"/>
      <c r="D55" s="598"/>
      <c r="E55" s="598"/>
      <c r="F55" s="598"/>
      <c r="G55" s="348"/>
      <c r="H55" s="348"/>
      <c r="I55" s="348"/>
      <c r="J55" s="348"/>
      <c r="K55" s="348"/>
      <c r="L55" s="348"/>
      <c r="M55" s="348"/>
      <c r="N55" s="1"/>
      <c r="O55" s="1"/>
    </row>
    <row r="56" spans="1:15" ht="50.25" customHeight="1" thickBot="1" x14ac:dyDescent="0.3">
      <c r="A56" s="351" t="s">
        <v>311</v>
      </c>
      <c r="B56" s="352" t="s">
        <v>28</v>
      </c>
      <c r="C56" s="352" t="s">
        <v>312</v>
      </c>
      <c r="D56" s="353" t="s">
        <v>30</v>
      </c>
      <c r="E56" s="353" t="s">
        <v>313</v>
      </c>
      <c r="F56" s="353" t="s">
        <v>314</v>
      </c>
      <c r="G56" s="348"/>
      <c r="H56" s="348"/>
      <c r="I56" s="348"/>
      <c r="J56" s="348"/>
      <c r="K56" s="348"/>
      <c r="L56" s="348"/>
      <c r="M56" s="348"/>
      <c r="N56" s="1"/>
      <c r="O56" s="1"/>
    </row>
    <row r="57" spans="1:15" ht="15.75" thickBot="1" x14ac:dyDescent="0.3">
      <c r="A57" s="354" t="s">
        <v>9</v>
      </c>
      <c r="B57" s="341">
        <v>127</v>
      </c>
      <c r="C57" s="341">
        <v>119</v>
      </c>
      <c r="D57" s="341">
        <v>3</v>
      </c>
      <c r="E57" s="256">
        <v>1</v>
      </c>
      <c r="F57" s="341">
        <v>250</v>
      </c>
      <c r="G57" s="348"/>
      <c r="H57" s="348"/>
      <c r="I57" s="348"/>
      <c r="J57" s="348"/>
      <c r="K57" s="348"/>
      <c r="L57" s="348"/>
      <c r="M57" s="348"/>
      <c r="N57" s="1"/>
      <c r="O57" s="1"/>
    </row>
    <row r="58" spans="1:15" ht="15.75" thickBot="1" x14ac:dyDescent="0.3">
      <c r="A58" s="354" t="s">
        <v>13</v>
      </c>
      <c r="B58" s="341">
        <v>1026</v>
      </c>
      <c r="C58" s="341">
        <v>360</v>
      </c>
      <c r="D58" s="341">
        <v>3</v>
      </c>
      <c r="E58" s="256">
        <v>0</v>
      </c>
      <c r="F58" s="341">
        <v>1389</v>
      </c>
      <c r="G58" s="348"/>
      <c r="H58" s="348"/>
      <c r="I58" s="348"/>
      <c r="J58" s="348"/>
      <c r="K58" s="348"/>
      <c r="L58" s="348"/>
      <c r="M58" s="348"/>
      <c r="N58" s="1"/>
      <c r="O58" s="1"/>
    </row>
    <row r="59" spans="1:15" ht="17.25" x14ac:dyDescent="0.25">
      <c r="A59" s="356" t="s">
        <v>371</v>
      </c>
      <c r="B59" s="341">
        <v>1153</v>
      </c>
      <c r="C59" s="341">
        <v>479</v>
      </c>
      <c r="D59" s="341">
        <v>6</v>
      </c>
      <c r="E59" s="256">
        <v>1</v>
      </c>
      <c r="F59" s="341">
        <v>1639</v>
      </c>
      <c r="G59" s="348"/>
      <c r="H59" s="348"/>
      <c r="I59" s="348"/>
      <c r="J59" s="348"/>
      <c r="K59" s="348"/>
      <c r="L59" s="348"/>
      <c r="M59" s="348"/>
      <c r="N59" s="1"/>
      <c r="O59" s="1"/>
    </row>
    <row r="60" spans="1:15" ht="15" x14ac:dyDescent="0.25">
      <c r="A60" s="592" t="s">
        <v>446</v>
      </c>
      <c r="B60" s="593"/>
      <c r="C60" s="593"/>
      <c r="D60" s="593"/>
      <c r="E60" s="593"/>
      <c r="F60" s="593"/>
      <c r="G60" s="348"/>
      <c r="H60" s="348"/>
      <c r="I60" s="348"/>
      <c r="J60" s="348"/>
      <c r="K60" s="348"/>
      <c r="L60" s="348"/>
      <c r="M60" s="348"/>
      <c r="N60" s="1"/>
      <c r="O60" s="1"/>
    </row>
    <row r="61" spans="1:15" ht="15" x14ac:dyDescent="0.25">
      <c r="A61" s="348"/>
      <c r="B61" s="348"/>
      <c r="C61" s="348"/>
      <c r="D61" s="348"/>
      <c r="E61" s="348"/>
      <c r="F61" s="348"/>
      <c r="G61" s="348"/>
      <c r="H61" s="348"/>
      <c r="I61" s="348"/>
      <c r="J61" s="348"/>
      <c r="K61" s="348"/>
      <c r="L61" s="348"/>
      <c r="M61" s="348"/>
      <c r="N61" s="1"/>
      <c r="O61" s="1"/>
    </row>
    <row r="62" spans="1:15" ht="15" x14ac:dyDescent="0.25">
      <c r="A62" s="348"/>
      <c r="B62" s="348"/>
      <c r="C62" s="348"/>
      <c r="D62" s="348"/>
      <c r="E62" s="348"/>
      <c r="F62" s="348"/>
      <c r="G62" s="348"/>
      <c r="H62" s="348"/>
      <c r="I62" s="348"/>
      <c r="J62" s="348"/>
      <c r="K62" s="348"/>
      <c r="L62" s="348"/>
      <c r="M62" s="348"/>
      <c r="N62" s="1"/>
      <c r="O62" s="1"/>
    </row>
    <row r="63" spans="1:15" ht="15" x14ac:dyDescent="0.25">
      <c r="A63" s="599" t="s">
        <v>130</v>
      </c>
      <c r="B63" s="600"/>
      <c r="C63" s="600"/>
      <c r="D63" s="600"/>
      <c r="E63" s="348"/>
      <c r="F63" s="348"/>
      <c r="G63" s="348"/>
      <c r="H63" s="348"/>
      <c r="I63" s="348"/>
      <c r="J63" s="348"/>
      <c r="K63" s="348"/>
      <c r="L63" s="348"/>
      <c r="M63" s="348"/>
      <c r="N63" s="1"/>
      <c r="O63" s="1"/>
    </row>
    <row r="64" spans="1:15" ht="50.25" customHeight="1" x14ac:dyDescent="0.25">
      <c r="A64" s="601" t="s">
        <v>294</v>
      </c>
      <c r="B64" s="601"/>
      <c r="C64" s="601"/>
      <c r="D64" s="601"/>
      <c r="E64" s="348"/>
      <c r="F64" s="348"/>
      <c r="G64" s="1"/>
      <c r="H64" s="1"/>
      <c r="I64" s="1"/>
      <c r="J64" s="1"/>
      <c r="K64" s="1"/>
      <c r="L64" s="1"/>
      <c r="M64" s="3"/>
    </row>
    <row r="65" spans="1:15" ht="15" x14ac:dyDescent="0.25">
      <c r="A65" s="135" t="s">
        <v>14</v>
      </c>
      <c r="B65" s="126" t="s">
        <v>11</v>
      </c>
      <c r="C65" s="126" t="s">
        <v>12</v>
      </c>
      <c r="D65" s="126" t="s">
        <v>10</v>
      </c>
      <c r="E65" s="1"/>
      <c r="F65" s="1"/>
      <c r="G65" s="1"/>
      <c r="H65" s="1"/>
      <c r="I65" s="1"/>
      <c r="J65" s="1"/>
      <c r="K65" s="1"/>
      <c r="L65" s="1"/>
      <c r="M65" s="3"/>
    </row>
    <row r="66" spans="1:15" ht="15" x14ac:dyDescent="0.25">
      <c r="A66" s="384" t="s">
        <v>103</v>
      </c>
      <c r="B66" s="233">
        <v>6.5639117725219243E-2</v>
      </c>
      <c r="C66" s="233">
        <v>7.8966259870782485E-2</v>
      </c>
      <c r="D66" s="234">
        <v>7.429157345264728E-2</v>
      </c>
      <c r="E66" s="1"/>
      <c r="F66" s="1"/>
      <c r="G66" s="1"/>
      <c r="H66" s="1"/>
      <c r="I66" s="1"/>
      <c r="J66" s="1"/>
      <c r="K66" s="1"/>
      <c r="L66" s="1"/>
      <c r="M66" s="3"/>
    </row>
    <row r="67" spans="1:15" ht="15" x14ac:dyDescent="0.25">
      <c r="A67" s="256" t="s">
        <v>104</v>
      </c>
      <c r="B67" s="235">
        <v>6.5107626893436091E-2</v>
      </c>
      <c r="C67" s="235">
        <v>7.7530509691313712E-2</v>
      </c>
      <c r="D67" s="236">
        <v>7.3173005219985085E-2</v>
      </c>
      <c r="E67" s="1"/>
      <c r="F67" s="1"/>
      <c r="G67" s="1"/>
      <c r="H67" s="1"/>
      <c r="I67" s="1"/>
      <c r="J67" s="1"/>
      <c r="K67" s="1"/>
      <c r="L67" s="1"/>
      <c r="M67" s="3"/>
    </row>
    <row r="68" spans="1:15" ht="15" x14ac:dyDescent="0.25">
      <c r="A68" s="257" t="s">
        <v>105</v>
      </c>
      <c r="B68" s="237">
        <v>5.3149083178315171E-4</v>
      </c>
      <c r="C68" s="237">
        <v>1.4357501794687725E-3</v>
      </c>
      <c r="D68" s="238">
        <v>1.1185682326621924E-3</v>
      </c>
      <c r="E68" s="1"/>
      <c r="F68" s="1"/>
      <c r="G68" s="1"/>
      <c r="H68" s="1"/>
      <c r="I68" s="1"/>
      <c r="J68" s="1"/>
      <c r="K68" s="1"/>
      <c r="L68" s="1"/>
      <c r="M68" s="3"/>
    </row>
    <row r="69" spans="1:15" ht="15" x14ac:dyDescent="0.25">
      <c r="A69" s="136" t="s">
        <v>9</v>
      </c>
      <c r="B69" s="134" t="s">
        <v>11</v>
      </c>
      <c r="C69" s="134" t="s">
        <v>12</v>
      </c>
      <c r="D69" s="134" t="s">
        <v>10</v>
      </c>
      <c r="E69" s="348"/>
      <c r="F69" s="348"/>
      <c r="G69" s="348"/>
      <c r="H69" s="348"/>
      <c r="I69" s="348"/>
      <c r="J69" s="348"/>
      <c r="K69" s="348"/>
      <c r="L69" s="348"/>
      <c r="M69" s="16"/>
      <c r="N69" s="1"/>
      <c r="O69" s="1"/>
    </row>
    <row r="70" spans="1:15" ht="15" x14ac:dyDescent="0.25">
      <c r="A70" s="384" t="s">
        <v>103</v>
      </c>
      <c r="B70" s="130">
        <v>3.91644908616188E-2</v>
      </c>
      <c r="C70" s="130">
        <v>2.416254805052169E-2</v>
      </c>
      <c r="D70" s="127">
        <v>3.052348568717381E-2</v>
      </c>
      <c r="E70" s="348"/>
      <c r="F70" s="348"/>
      <c r="G70" s="348"/>
      <c r="H70" s="348"/>
      <c r="I70" s="348"/>
      <c r="J70" s="348"/>
      <c r="K70" s="348"/>
      <c r="L70" s="348"/>
      <c r="M70" s="16"/>
      <c r="N70" s="1"/>
      <c r="O70" s="1"/>
    </row>
    <row r="71" spans="1:15" ht="15" x14ac:dyDescent="0.25">
      <c r="A71" s="256" t="s">
        <v>104</v>
      </c>
      <c r="B71" s="131">
        <v>3.8791495710555762E-2</v>
      </c>
      <c r="C71" s="131">
        <v>2.3887973640856673E-2</v>
      </c>
      <c r="D71" s="128">
        <v>3.0207180136011386E-2</v>
      </c>
      <c r="F71" s="348"/>
      <c r="G71" s="348"/>
      <c r="H71" s="348"/>
      <c r="I71" s="348"/>
      <c r="J71" s="348"/>
      <c r="K71" s="348"/>
      <c r="L71" s="348"/>
      <c r="M71" s="16"/>
      <c r="N71" s="1"/>
      <c r="O71" s="1"/>
    </row>
    <row r="72" spans="1:15" ht="15" x14ac:dyDescent="0.25">
      <c r="A72" s="257" t="s">
        <v>105</v>
      </c>
      <c r="B72" s="132">
        <v>3.729951510630362E-4</v>
      </c>
      <c r="C72" s="132">
        <v>2.7457440966501922E-4</v>
      </c>
      <c r="D72" s="129">
        <v>3.163055511624229E-4</v>
      </c>
      <c r="E72" s="348"/>
      <c r="F72" s="348"/>
      <c r="G72" s="348"/>
      <c r="H72" s="348"/>
      <c r="I72" s="348"/>
      <c r="J72" s="348"/>
      <c r="K72" s="348"/>
      <c r="L72" s="348"/>
      <c r="M72" s="17"/>
      <c r="N72" s="1"/>
      <c r="O72" s="1"/>
    </row>
    <row r="73" spans="1:15" ht="15" x14ac:dyDescent="0.25">
      <c r="A73" s="136" t="s">
        <v>13</v>
      </c>
      <c r="B73" s="134" t="s">
        <v>11</v>
      </c>
      <c r="C73" s="134" t="s">
        <v>12</v>
      </c>
      <c r="D73" s="134" t="s">
        <v>10</v>
      </c>
      <c r="E73" s="348"/>
      <c r="F73" s="348"/>
      <c r="G73" s="348"/>
      <c r="H73" s="348"/>
      <c r="I73" s="348"/>
      <c r="J73" s="348"/>
      <c r="K73" s="348"/>
      <c r="L73" s="348"/>
      <c r="M73" s="17"/>
      <c r="N73" s="1"/>
      <c r="O73" s="1"/>
    </row>
    <row r="74" spans="1:15" ht="15" x14ac:dyDescent="0.25">
      <c r="A74" s="384" t="s">
        <v>103</v>
      </c>
      <c r="B74" s="130">
        <v>0.13123844731977818</v>
      </c>
      <c r="C74" s="130">
        <v>0.13903099608787239</v>
      </c>
      <c r="D74" s="127">
        <v>0.13711691259931896</v>
      </c>
      <c r="E74" s="348"/>
      <c r="F74" s="348"/>
      <c r="G74" s="348"/>
      <c r="H74" s="348"/>
      <c r="I74" s="348"/>
      <c r="J74" s="348"/>
      <c r="K74" s="348"/>
      <c r="L74" s="348"/>
      <c r="M74" s="16"/>
      <c r="N74" s="1"/>
      <c r="O74" s="1"/>
    </row>
    <row r="75" spans="1:15" ht="15" x14ac:dyDescent="0.25">
      <c r="A75" s="256" t="s">
        <v>104</v>
      </c>
      <c r="B75" s="131">
        <v>0.13031423290203328</v>
      </c>
      <c r="C75" s="131">
        <v>0.13632260006018657</v>
      </c>
      <c r="D75" s="128">
        <v>0.13484676503972759</v>
      </c>
      <c r="E75" s="348"/>
      <c r="F75" s="348"/>
      <c r="G75" s="348"/>
      <c r="H75" s="348"/>
      <c r="I75" s="348"/>
      <c r="J75" s="348"/>
      <c r="K75" s="348"/>
      <c r="L75" s="348"/>
      <c r="M75" s="16"/>
      <c r="N75" s="1"/>
      <c r="O75" s="1"/>
    </row>
    <row r="76" spans="1:15" ht="15" x14ac:dyDescent="0.25">
      <c r="A76" s="256" t="s">
        <v>105</v>
      </c>
      <c r="B76" s="131">
        <v>9.2421441774491681E-4</v>
      </c>
      <c r="C76" s="131">
        <v>2.7083960276858259E-3</v>
      </c>
      <c r="D76" s="128">
        <v>2.2701475595913734E-3</v>
      </c>
      <c r="E76" s="348"/>
      <c r="F76" s="348"/>
      <c r="G76" s="348"/>
      <c r="H76" s="348"/>
      <c r="I76" s="348"/>
      <c r="J76" s="348"/>
      <c r="K76" s="348"/>
      <c r="L76" s="348"/>
      <c r="M76" s="16"/>
      <c r="N76" s="1"/>
      <c r="O76" s="1"/>
    </row>
    <row r="77" spans="1:15" ht="21.75" customHeight="1" x14ac:dyDescent="0.25">
      <c r="A77" s="348"/>
      <c r="B77" s="348"/>
      <c r="C77" s="348"/>
      <c r="D77" s="348"/>
      <c r="E77" s="348"/>
      <c r="F77" s="348"/>
      <c r="G77" s="348"/>
      <c r="H77" s="348"/>
      <c r="I77" s="348"/>
      <c r="J77" s="348"/>
      <c r="K77" s="348"/>
      <c r="L77" s="348"/>
      <c r="M77" s="16"/>
      <c r="N77" s="1"/>
      <c r="O77" s="1"/>
    </row>
    <row r="78" spans="1:15" ht="12.75" customHeight="1" x14ac:dyDescent="0.25">
      <c r="A78" s="348"/>
      <c r="B78" s="348"/>
      <c r="C78" s="348"/>
      <c r="D78" s="348"/>
      <c r="E78" s="348"/>
      <c r="F78" s="348"/>
      <c r="G78" s="348"/>
      <c r="H78" s="348"/>
      <c r="I78" s="348"/>
      <c r="J78" s="348"/>
      <c r="K78" s="348"/>
      <c r="L78" s="348"/>
      <c r="M78" s="16"/>
      <c r="N78" s="1"/>
      <c r="O78" s="1"/>
    </row>
    <row r="79" spans="1:15" ht="50.25" customHeight="1" x14ac:dyDescent="0.25">
      <c r="A79" s="601" t="s">
        <v>358</v>
      </c>
      <c r="B79" s="601"/>
      <c r="C79" s="601"/>
      <c r="D79" s="601"/>
      <c r="E79" s="348"/>
      <c r="F79" s="348"/>
      <c r="G79" s="348"/>
      <c r="H79" s="348"/>
      <c r="I79" s="348"/>
      <c r="J79" s="348"/>
      <c r="K79" s="348"/>
      <c r="L79" s="348"/>
      <c r="M79" s="16"/>
      <c r="N79" s="1"/>
      <c r="O79" s="1"/>
    </row>
    <row r="80" spans="1:15" ht="50.25" customHeight="1" x14ac:dyDescent="0.25">
      <c r="A80" s="135" t="s">
        <v>14</v>
      </c>
      <c r="B80" s="126" t="s">
        <v>11</v>
      </c>
      <c r="C80" s="126" t="s">
        <v>12</v>
      </c>
      <c r="D80" s="126" t="s">
        <v>10</v>
      </c>
      <c r="E80" s="348"/>
      <c r="F80" s="348"/>
      <c r="G80" s="348"/>
      <c r="H80" s="348"/>
      <c r="I80" s="348"/>
      <c r="J80" s="348"/>
      <c r="K80" s="348"/>
      <c r="L80" s="348"/>
      <c r="M80" s="16"/>
      <c r="N80" s="1"/>
      <c r="O80" s="1"/>
    </row>
    <row r="81" spans="1:15" ht="15" x14ac:dyDescent="0.25">
      <c r="A81" s="133" t="s">
        <v>295</v>
      </c>
      <c r="B81" s="130">
        <v>6.5639117725219243E-2</v>
      </c>
      <c r="C81" s="130">
        <v>7.8966259870782485E-2</v>
      </c>
      <c r="D81" s="127">
        <v>7.429157345264728E-2</v>
      </c>
      <c r="E81" s="348"/>
      <c r="F81" s="348"/>
      <c r="G81" s="348"/>
      <c r="H81" s="348"/>
      <c r="I81" s="348"/>
      <c r="J81" s="348"/>
      <c r="K81" s="348"/>
      <c r="L81" s="348"/>
      <c r="M81" s="16"/>
      <c r="N81" s="1"/>
      <c r="O81" s="1"/>
    </row>
    <row r="82" spans="1:15" ht="15" x14ac:dyDescent="0.25">
      <c r="A82" s="133">
        <v>2022</v>
      </c>
      <c r="B82" s="130">
        <v>0.12849584278155707</v>
      </c>
      <c r="C82" s="130">
        <v>0.14699089797581849</v>
      </c>
      <c r="D82" s="127">
        <v>0.14051191526919682</v>
      </c>
      <c r="E82" s="348"/>
      <c r="F82" s="348"/>
      <c r="G82" s="348"/>
      <c r="H82" s="348"/>
      <c r="I82" s="348"/>
      <c r="J82" s="348"/>
      <c r="K82" s="348"/>
      <c r="L82" s="348"/>
      <c r="M82" s="16"/>
      <c r="N82" s="1"/>
      <c r="O82" s="1"/>
    </row>
    <row r="83" spans="1:15" ht="15" x14ac:dyDescent="0.25">
      <c r="A83" s="133">
        <v>2021</v>
      </c>
      <c r="B83" s="130">
        <v>0.08</v>
      </c>
      <c r="C83" s="130">
        <v>9.2999999999999999E-2</v>
      </c>
      <c r="D83" s="127">
        <v>8.7999999999999995E-2</v>
      </c>
      <c r="E83" s="348"/>
      <c r="F83" s="348"/>
      <c r="G83" s="348"/>
      <c r="H83" s="348"/>
      <c r="I83" s="348"/>
      <c r="J83" s="348"/>
      <c r="K83" s="348"/>
      <c r="L83" s="348"/>
      <c r="M83" s="16"/>
      <c r="N83" s="1"/>
      <c r="O83" s="1"/>
    </row>
    <row r="84" spans="1:15" ht="15" x14ac:dyDescent="0.25">
      <c r="A84" s="348"/>
      <c r="B84" s="348"/>
      <c r="C84" s="348"/>
      <c r="D84" s="348"/>
      <c r="E84" s="348"/>
      <c r="F84" s="348"/>
      <c r="G84" s="348"/>
      <c r="H84" s="348"/>
      <c r="I84" s="348"/>
      <c r="J84" s="348"/>
      <c r="K84" s="348"/>
      <c r="L84" s="348"/>
      <c r="M84" s="16"/>
      <c r="N84" s="1"/>
      <c r="O84" s="1"/>
    </row>
    <row r="85" spans="1:15" ht="15" x14ac:dyDescent="0.25">
      <c r="A85" s="348"/>
      <c r="B85" s="348"/>
      <c r="C85" s="348"/>
      <c r="D85" s="348"/>
      <c r="E85" s="348"/>
      <c r="F85" s="348"/>
      <c r="G85" s="348"/>
      <c r="H85" s="348"/>
      <c r="I85" s="348"/>
      <c r="J85" s="348"/>
      <c r="K85" s="348"/>
      <c r="L85" s="348"/>
      <c r="M85" s="16"/>
      <c r="N85" s="1"/>
      <c r="O85" s="1"/>
    </row>
    <row r="86" spans="1:15" ht="50.25" customHeight="1" x14ac:dyDescent="0.25">
      <c r="A86" s="602" t="s">
        <v>3</v>
      </c>
      <c r="B86" s="602"/>
      <c r="C86" s="602"/>
      <c r="D86" s="348"/>
      <c r="E86" s="348"/>
      <c r="F86" s="348"/>
      <c r="G86" s="348"/>
      <c r="H86" s="348"/>
      <c r="I86" s="348"/>
      <c r="J86" s="348"/>
      <c r="K86" s="348"/>
      <c r="L86" s="348"/>
      <c r="M86" s="16"/>
      <c r="N86" s="1"/>
      <c r="O86" s="1"/>
    </row>
    <row r="87" spans="1:15" ht="50.25" customHeight="1" x14ac:dyDescent="0.25">
      <c r="A87" s="135" t="s">
        <v>94</v>
      </c>
      <c r="B87" s="126" t="s">
        <v>106</v>
      </c>
      <c r="C87" s="126" t="s">
        <v>107</v>
      </c>
      <c r="D87" s="348"/>
      <c r="E87" s="348"/>
      <c r="F87" s="348"/>
      <c r="G87" s="348"/>
      <c r="H87" s="348"/>
      <c r="I87" s="348"/>
      <c r="J87" s="348"/>
      <c r="K87" s="348"/>
      <c r="L87" s="348"/>
      <c r="M87" s="16"/>
      <c r="N87" s="1"/>
      <c r="O87" s="1"/>
    </row>
    <row r="88" spans="1:15" ht="15" x14ac:dyDescent="0.25">
      <c r="A88" s="133" t="s">
        <v>295</v>
      </c>
      <c r="B88" s="130">
        <v>0.61085972850678738</v>
      </c>
      <c r="C88" s="130">
        <v>0.64923564504101416</v>
      </c>
      <c r="D88" s="348"/>
      <c r="E88" s="348"/>
      <c r="F88" s="348"/>
      <c r="G88" s="348"/>
      <c r="H88" s="348"/>
      <c r="I88" s="348"/>
      <c r="J88" s="348"/>
      <c r="K88" s="348"/>
      <c r="L88" s="348"/>
      <c r="M88" s="16"/>
      <c r="N88" s="1"/>
      <c r="O88" s="1"/>
    </row>
    <row r="89" spans="1:15" ht="15" x14ac:dyDescent="0.25">
      <c r="A89" s="133">
        <v>2022</v>
      </c>
      <c r="B89" s="130">
        <v>0.68</v>
      </c>
      <c r="C89" s="130">
        <v>0.65</v>
      </c>
      <c r="D89" s="348"/>
      <c r="E89" s="348"/>
      <c r="F89" s="348"/>
      <c r="G89" s="348"/>
      <c r="H89" s="348"/>
      <c r="I89" s="348"/>
      <c r="J89" s="348"/>
      <c r="K89" s="348"/>
      <c r="L89" s="348"/>
      <c r="M89" s="16"/>
      <c r="N89" s="1"/>
      <c r="O89" s="1"/>
    </row>
    <row r="90" spans="1:15" ht="15" x14ac:dyDescent="0.25">
      <c r="A90" s="133">
        <v>2021</v>
      </c>
      <c r="B90" s="130">
        <v>0.68</v>
      </c>
      <c r="C90" s="130">
        <v>0.64</v>
      </c>
      <c r="D90" s="348"/>
      <c r="E90" s="348"/>
      <c r="F90" s="348"/>
      <c r="G90" s="348"/>
      <c r="H90" s="348"/>
      <c r="I90" s="348"/>
      <c r="J90" s="348"/>
      <c r="K90" s="348"/>
      <c r="L90" s="348"/>
      <c r="M90" s="16"/>
      <c r="N90" s="1"/>
      <c r="O90" s="1"/>
    </row>
    <row r="91" spans="1:15" ht="30.75" customHeight="1" x14ac:dyDescent="0.25">
      <c r="A91" s="348"/>
      <c r="B91" s="348"/>
      <c r="C91" s="348"/>
      <c r="D91" s="348"/>
      <c r="E91" s="348"/>
      <c r="F91" s="348"/>
      <c r="G91" s="348"/>
      <c r="H91" s="348"/>
      <c r="I91" s="348"/>
      <c r="J91" s="348"/>
      <c r="K91" s="348"/>
      <c r="L91" s="348"/>
      <c r="M91" s="348"/>
      <c r="N91" s="1"/>
      <c r="O91" s="1"/>
    </row>
    <row r="92" spans="1:15" ht="15" x14ac:dyDescent="0.25">
      <c r="A92" s="348"/>
      <c r="B92" s="348"/>
      <c r="C92" s="348"/>
      <c r="D92" s="348"/>
      <c r="E92" s="348"/>
      <c r="F92" s="348"/>
      <c r="G92" s="348"/>
      <c r="H92" s="348"/>
      <c r="I92" s="348"/>
      <c r="J92" s="348"/>
      <c r="K92" s="348"/>
      <c r="L92" s="348"/>
      <c r="M92" s="348"/>
      <c r="N92" s="1"/>
      <c r="O92" s="1"/>
    </row>
    <row r="93" spans="1:15" ht="15" x14ac:dyDescent="0.25">
      <c r="A93" s="594" t="s">
        <v>205</v>
      </c>
      <c r="B93" s="595"/>
      <c r="C93" s="595"/>
      <c r="D93" s="595"/>
      <c r="E93" s="595"/>
      <c r="F93" s="595"/>
      <c r="G93" s="595"/>
      <c r="H93" s="595"/>
      <c r="I93" s="595"/>
      <c r="J93" s="595"/>
      <c r="K93" s="595"/>
      <c r="L93" s="348"/>
      <c r="M93" s="348"/>
      <c r="N93" s="1"/>
      <c r="O93" s="1"/>
    </row>
    <row r="94" spans="1:15" ht="50.25" customHeight="1" x14ac:dyDescent="0.25">
      <c r="A94" s="575" t="s">
        <v>451</v>
      </c>
      <c r="B94" s="576"/>
      <c r="C94" s="576"/>
      <c r="D94" s="576"/>
      <c r="E94" s="576"/>
      <c r="F94" s="576"/>
      <c r="G94" s="576"/>
      <c r="H94" s="576"/>
      <c r="I94" s="576"/>
      <c r="J94" s="576"/>
      <c r="K94" s="576"/>
      <c r="L94" s="511"/>
      <c r="M94" s="348"/>
    </row>
    <row r="95" spans="1:15" ht="15" x14ac:dyDescent="0.25">
      <c r="A95" s="137">
        <v>2023</v>
      </c>
      <c r="B95" s="574" t="s">
        <v>23</v>
      </c>
      <c r="C95" s="574"/>
      <c r="D95" s="574" t="s">
        <v>24</v>
      </c>
      <c r="E95" s="574"/>
      <c r="F95" s="574" t="s">
        <v>25</v>
      </c>
      <c r="G95" s="574"/>
      <c r="H95" s="574" t="s">
        <v>26</v>
      </c>
      <c r="I95" s="574"/>
      <c r="J95" s="574" t="s">
        <v>376</v>
      </c>
      <c r="K95" s="577"/>
      <c r="L95" s="577"/>
      <c r="M95" s="348"/>
    </row>
    <row r="96" spans="1:15" ht="15" x14ac:dyDescent="0.25">
      <c r="A96" s="138" t="s">
        <v>108</v>
      </c>
      <c r="B96" s="383" t="s">
        <v>11</v>
      </c>
      <c r="C96" s="383" t="s">
        <v>12</v>
      </c>
      <c r="D96" s="383" t="s">
        <v>11</v>
      </c>
      <c r="E96" s="383" t="s">
        <v>12</v>
      </c>
      <c r="F96" s="383" t="s">
        <v>11</v>
      </c>
      <c r="G96" s="383" t="s">
        <v>12</v>
      </c>
      <c r="H96" s="383" t="s">
        <v>11</v>
      </c>
      <c r="I96" s="383" t="s">
        <v>12</v>
      </c>
      <c r="J96" s="383" t="s">
        <v>11</v>
      </c>
      <c r="K96" s="383" t="s">
        <v>12</v>
      </c>
      <c r="L96" s="383" t="s">
        <v>10</v>
      </c>
      <c r="M96" s="348"/>
    </row>
    <row r="97" spans="1:15" ht="15" x14ac:dyDescent="0.25">
      <c r="A97" s="139" t="s">
        <v>9</v>
      </c>
      <c r="B97" s="140"/>
      <c r="C97" s="140"/>
      <c r="D97" s="140">
        <v>31</v>
      </c>
      <c r="E97" s="140">
        <v>29</v>
      </c>
      <c r="F97" s="140">
        <v>35</v>
      </c>
      <c r="G97" s="140">
        <v>41</v>
      </c>
      <c r="H97" s="140">
        <v>40</v>
      </c>
      <c r="I97" s="140">
        <v>18</v>
      </c>
      <c r="J97" s="140">
        <v>106</v>
      </c>
      <c r="K97" s="140">
        <v>88</v>
      </c>
      <c r="L97" s="140">
        <f>K97+J97</f>
        <v>194</v>
      </c>
      <c r="M97" s="348"/>
    </row>
    <row r="98" spans="1:15" ht="15" x14ac:dyDescent="0.25">
      <c r="A98" s="378" t="s">
        <v>18</v>
      </c>
      <c r="B98" s="379">
        <v>32</v>
      </c>
      <c r="C98" s="379">
        <v>73</v>
      </c>
      <c r="D98" s="379">
        <v>57</v>
      </c>
      <c r="E98" s="379">
        <v>195</v>
      </c>
      <c r="F98" s="379">
        <v>26</v>
      </c>
      <c r="G98" s="379">
        <v>130</v>
      </c>
      <c r="H98" s="379">
        <v>18</v>
      </c>
      <c r="I98" s="379">
        <v>53</v>
      </c>
      <c r="J98" s="379">
        <v>133</v>
      </c>
      <c r="K98" s="379">
        <v>451</v>
      </c>
      <c r="L98" s="379">
        <f t="shared" ref="L98:L102" si="7">K98+J98</f>
        <v>584</v>
      </c>
      <c r="M98" s="348"/>
    </row>
    <row r="99" spans="1:15" ht="15" x14ac:dyDescent="0.25">
      <c r="A99" s="378" t="s">
        <v>19</v>
      </c>
      <c r="B99" s="379"/>
      <c r="C99" s="379">
        <v>1</v>
      </c>
      <c r="D99" s="379">
        <v>9</v>
      </c>
      <c r="E99" s="379">
        <v>20</v>
      </c>
      <c r="F99" s="379">
        <v>1</v>
      </c>
      <c r="G99" s="379">
        <v>3</v>
      </c>
      <c r="H99" s="379"/>
      <c r="I99" s="379">
        <v>1</v>
      </c>
      <c r="J99" s="379">
        <v>10</v>
      </c>
      <c r="K99" s="379">
        <v>25</v>
      </c>
      <c r="L99" s="379">
        <f t="shared" si="7"/>
        <v>35</v>
      </c>
      <c r="M99" s="348"/>
    </row>
    <row r="100" spans="1:15" ht="15" x14ac:dyDescent="0.25">
      <c r="A100" s="378" t="s">
        <v>95</v>
      </c>
      <c r="B100" s="379"/>
      <c r="C100" s="379"/>
      <c r="D100" s="379">
        <v>4</v>
      </c>
      <c r="E100" s="379">
        <v>4</v>
      </c>
      <c r="F100" s="379"/>
      <c r="G100" s="379">
        <v>4</v>
      </c>
      <c r="H100" s="379">
        <v>3</v>
      </c>
      <c r="I100" s="379">
        <v>1</v>
      </c>
      <c r="J100" s="379">
        <v>7</v>
      </c>
      <c r="K100" s="379">
        <v>9</v>
      </c>
      <c r="L100" s="379">
        <f t="shared" si="7"/>
        <v>16</v>
      </c>
      <c r="M100" s="348"/>
    </row>
    <row r="101" spans="1:15" ht="15" x14ac:dyDescent="0.25">
      <c r="A101" s="378" t="s">
        <v>21</v>
      </c>
      <c r="B101" s="379"/>
      <c r="C101" s="379"/>
      <c r="D101" s="379"/>
      <c r="E101" s="379">
        <v>2</v>
      </c>
      <c r="F101" s="379">
        <v>1</v>
      </c>
      <c r="G101" s="379"/>
      <c r="H101" s="379"/>
      <c r="I101" s="379"/>
      <c r="J101" s="379">
        <v>1</v>
      </c>
      <c r="K101" s="379">
        <v>2</v>
      </c>
      <c r="L101" s="379">
        <f t="shared" si="7"/>
        <v>3</v>
      </c>
      <c r="M101" s="348"/>
    </row>
    <row r="102" spans="1:15" ht="15" x14ac:dyDescent="0.25">
      <c r="A102" s="561" t="s">
        <v>372</v>
      </c>
      <c r="B102" s="379">
        <f t="shared" ref="B102:K102" si="8">SUM(B97:B101)</f>
        <v>32</v>
      </c>
      <c r="C102" s="379">
        <f t="shared" si="8"/>
        <v>74</v>
      </c>
      <c r="D102" s="379">
        <f t="shared" si="8"/>
        <v>101</v>
      </c>
      <c r="E102" s="379">
        <f t="shared" si="8"/>
        <v>250</v>
      </c>
      <c r="F102" s="379">
        <f t="shared" si="8"/>
        <v>63</v>
      </c>
      <c r="G102" s="379">
        <f t="shared" si="8"/>
        <v>178</v>
      </c>
      <c r="H102" s="379">
        <f t="shared" si="8"/>
        <v>61</v>
      </c>
      <c r="I102" s="379">
        <f t="shared" si="8"/>
        <v>73</v>
      </c>
      <c r="J102" s="379">
        <f t="shared" si="8"/>
        <v>257</v>
      </c>
      <c r="K102" s="379">
        <f t="shared" si="8"/>
        <v>575</v>
      </c>
      <c r="L102" s="379">
        <f t="shared" si="7"/>
        <v>832</v>
      </c>
      <c r="M102" s="348"/>
    </row>
    <row r="103" spans="1:15" ht="15" x14ac:dyDescent="0.25">
      <c r="A103" s="558" t="s">
        <v>27</v>
      </c>
      <c r="B103" s="559">
        <f>B102+C102</f>
        <v>106</v>
      </c>
      <c r="C103" s="559"/>
      <c r="D103" s="559">
        <f>D102+E102</f>
        <v>351</v>
      </c>
      <c r="E103" s="559"/>
      <c r="F103" s="559">
        <f>F102+G102</f>
        <v>241</v>
      </c>
      <c r="G103" s="559"/>
      <c r="H103" s="559">
        <f>H102+I102</f>
        <v>134</v>
      </c>
      <c r="I103" s="559"/>
      <c r="J103" s="559">
        <f>J102+K102</f>
        <v>832</v>
      </c>
      <c r="K103" s="559"/>
      <c r="M103" s="348"/>
    </row>
    <row r="104" spans="1:15" ht="15" x14ac:dyDescent="0.25">
      <c r="A104" s="572" t="s">
        <v>446</v>
      </c>
      <c r="B104" s="573"/>
      <c r="C104" s="573"/>
      <c r="D104" s="573"/>
      <c r="E104" s="573"/>
      <c r="F104" s="573"/>
      <c r="G104" s="573"/>
      <c r="H104" s="573"/>
      <c r="I104" s="573"/>
      <c r="J104" s="573"/>
      <c r="K104" s="573"/>
      <c r="L104" s="348"/>
      <c r="M104" s="348"/>
      <c r="N104" s="1"/>
      <c r="O104" s="1"/>
    </row>
    <row r="105" spans="1:15" ht="15" x14ac:dyDescent="0.25">
      <c r="A105" s="348"/>
      <c r="B105" s="348"/>
      <c r="C105" s="348"/>
      <c r="D105" s="348"/>
      <c r="E105" s="348"/>
      <c r="F105" s="348"/>
      <c r="G105" s="348"/>
      <c r="H105" s="348"/>
      <c r="I105" s="348"/>
      <c r="J105" s="348"/>
      <c r="K105" s="348"/>
      <c r="L105" s="348"/>
      <c r="M105" s="348"/>
      <c r="N105" s="1"/>
      <c r="O105" s="1"/>
    </row>
    <row r="106" spans="1:15" ht="15" x14ac:dyDescent="0.25">
      <c r="A106" s="348"/>
      <c r="B106" s="348"/>
      <c r="C106" s="348"/>
      <c r="D106" s="348"/>
      <c r="E106" s="348"/>
      <c r="F106" s="348"/>
      <c r="G106" s="348"/>
      <c r="H106" s="348"/>
      <c r="I106" s="348"/>
      <c r="J106" s="348"/>
      <c r="K106" s="348"/>
      <c r="L106" s="348"/>
      <c r="M106" s="348"/>
      <c r="N106" s="1"/>
      <c r="O106" s="1"/>
    </row>
    <row r="107" spans="1:15" ht="15" x14ac:dyDescent="0.25">
      <c r="A107" s="594" t="s">
        <v>205</v>
      </c>
      <c r="B107" s="595"/>
      <c r="C107" s="595"/>
      <c r="D107" s="595"/>
      <c r="E107" s="595"/>
      <c r="F107" s="595"/>
      <c r="G107" s="595"/>
      <c r="H107" s="595"/>
      <c r="I107" s="595"/>
      <c r="J107" s="595"/>
      <c r="K107" s="595"/>
      <c r="L107" s="348"/>
      <c r="M107" s="348"/>
      <c r="N107" s="1"/>
      <c r="O107" s="1"/>
    </row>
    <row r="108" spans="1:15" ht="50.25" customHeight="1" x14ac:dyDescent="0.25">
      <c r="A108" s="575" t="s">
        <v>253</v>
      </c>
      <c r="B108" s="576"/>
      <c r="C108" s="576"/>
      <c r="D108" s="576"/>
      <c r="E108" s="576"/>
      <c r="F108" s="576"/>
      <c r="G108" s="576"/>
      <c r="H108" s="576"/>
      <c r="I108" s="576"/>
      <c r="J108" s="576"/>
      <c r="K108" s="576"/>
      <c r="L108" s="511"/>
      <c r="M108" s="18"/>
      <c r="N108" s="1"/>
      <c r="O108" s="1"/>
    </row>
    <row r="109" spans="1:15" ht="50.25" customHeight="1" x14ac:dyDescent="0.25">
      <c r="A109" s="137">
        <v>2023</v>
      </c>
      <c r="B109" s="574" t="s">
        <v>23</v>
      </c>
      <c r="C109" s="574"/>
      <c r="D109" s="574" t="s">
        <v>24</v>
      </c>
      <c r="E109" s="574"/>
      <c r="F109" s="574" t="s">
        <v>25</v>
      </c>
      <c r="G109" s="574"/>
      <c r="H109" s="574" t="s">
        <v>26</v>
      </c>
      <c r="I109" s="574"/>
      <c r="J109" s="574" t="s">
        <v>376</v>
      </c>
      <c r="K109" s="577"/>
      <c r="L109" s="577"/>
      <c r="M109" s="348"/>
      <c r="N109" s="1"/>
      <c r="O109" s="1"/>
    </row>
    <row r="110" spans="1:15" ht="50.25" customHeight="1" x14ac:dyDescent="0.25">
      <c r="A110" s="141" t="s">
        <v>109</v>
      </c>
      <c r="B110" s="142" t="s">
        <v>11</v>
      </c>
      <c r="C110" s="142" t="s">
        <v>12</v>
      </c>
      <c r="D110" s="142" t="s">
        <v>11</v>
      </c>
      <c r="E110" s="142" t="s">
        <v>12</v>
      </c>
      <c r="F110" s="142" t="s">
        <v>11</v>
      </c>
      <c r="G110" s="142" t="s">
        <v>12</v>
      </c>
      <c r="H110" s="142" t="s">
        <v>11</v>
      </c>
      <c r="I110" s="142" t="s">
        <v>12</v>
      </c>
      <c r="J110" s="142" t="s">
        <v>11</v>
      </c>
      <c r="K110" s="142" t="s">
        <v>12</v>
      </c>
      <c r="L110" s="421" t="s">
        <v>10</v>
      </c>
      <c r="M110" s="348"/>
      <c r="N110" s="1"/>
      <c r="O110" s="1"/>
    </row>
    <row r="111" spans="1:15" ht="15" x14ac:dyDescent="0.25">
      <c r="A111" s="146" t="s">
        <v>9</v>
      </c>
      <c r="B111" s="143">
        <v>0</v>
      </c>
      <c r="C111" s="143">
        <v>0</v>
      </c>
      <c r="D111" s="143">
        <v>3.7259615384615384E-2</v>
      </c>
      <c r="E111" s="143">
        <v>3.4855769230769232E-2</v>
      </c>
      <c r="F111" s="143">
        <v>4.2067307692307696E-2</v>
      </c>
      <c r="G111" s="143">
        <v>4.9278846153846152E-2</v>
      </c>
      <c r="H111" s="143">
        <v>4.807692307692308E-2</v>
      </c>
      <c r="I111" s="143">
        <v>2.1634615384615384E-2</v>
      </c>
      <c r="J111" s="143">
        <f t="shared" ref="J111:K116" si="9">J97/$J$103</f>
        <v>0.12740384615384615</v>
      </c>
      <c r="K111" s="143">
        <f t="shared" si="9"/>
        <v>0.10576923076923077</v>
      </c>
      <c r="L111" s="143">
        <f t="shared" ref="L111:L116" si="10">L97/$L$102</f>
        <v>0.23317307692307693</v>
      </c>
      <c r="M111" s="348"/>
      <c r="N111" s="1"/>
      <c r="O111" s="1"/>
    </row>
    <row r="112" spans="1:15" ht="15" x14ac:dyDescent="0.25">
      <c r="A112" s="378" t="s">
        <v>18</v>
      </c>
      <c r="B112" s="144">
        <v>3.8461538461538464E-2</v>
      </c>
      <c r="C112" s="144">
        <v>8.7740384615384609E-2</v>
      </c>
      <c r="D112" s="144">
        <v>6.8509615384615391E-2</v>
      </c>
      <c r="E112" s="144">
        <v>0.234375</v>
      </c>
      <c r="F112" s="144">
        <v>3.125E-2</v>
      </c>
      <c r="G112" s="144">
        <v>0.15625</v>
      </c>
      <c r="H112" s="144">
        <v>2.1634615384615384E-2</v>
      </c>
      <c r="I112" s="144">
        <v>6.3701923076923073E-2</v>
      </c>
      <c r="J112" s="144">
        <f t="shared" si="9"/>
        <v>0.15985576923076922</v>
      </c>
      <c r="K112" s="144">
        <f t="shared" si="9"/>
        <v>0.54206730769230771</v>
      </c>
      <c r="L112" s="144">
        <f t="shared" si="10"/>
        <v>0.70192307692307687</v>
      </c>
      <c r="M112" s="348"/>
      <c r="N112" s="1"/>
      <c r="O112" s="1"/>
    </row>
    <row r="113" spans="1:15" ht="15" x14ac:dyDescent="0.25">
      <c r="A113" s="378" t="s">
        <v>19</v>
      </c>
      <c r="B113" s="144">
        <v>0</v>
      </c>
      <c r="C113" s="144">
        <v>1.201923076923077E-3</v>
      </c>
      <c r="D113" s="144">
        <v>1.0817307692307692E-2</v>
      </c>
      <c r="E113" s="144">
        <v>2.403846153846154E-2</v>
      </c>
      <c r="F113" s="144">
        <v>1.201923076923077E-3</v>
      </c>
      <c r="G113" s="144">
        <v>3.605769230769231E-3</v>
      </c>
      <c r="H113" s="144">
        <v>0</v>
      </c>
      <c r="I113" s="144">
        <v>1.201923076923077E-3</v>
      </c>
      <c r="J113" s="144">
        <f t="shared" si="9"/>
        <v>1.201923076923077E-2</v>
      </c>
      <c r="K113" s="144">
        <f t="shared" si="9"/>
        <v>3.0048076923076924E-2</v>
      </c>
      <c r="L113" s="144">
        <f t="shared" si="10"/>
        <v>4.2067307692307696E-2</v>
      </c>
      <c r="M113" s="348"/>
      <c r="N113" s="1"/>
      <c r="O113" s="1"/>
    </row>
    <row r="114" spans="1:15" ht="15" x14ac:dyDescent="0.25">
      <c r="A114" s="378" t="s">
        <v>20</v>
      </c>
      <c r="B114" s="144">
        <v>0</v>
      </c>
      <c r="C114" s="144">
        <v>0</v>
      </c>
      <c r="D114" s="144">
        <v>4.807692307692308E-3</v>
      </c>
      <c r="E114" s="144">
        <v>4.807692307692308E-3</v>
      </c>
      <c r="F114" s="144">
        <v>0</v>
      </c>
      <c r="G114" s="144">
        <v>4.807692307692308E-3</v>
      </c>
      <c r="H114" s="144">
        <v>3.605769230769231E-3</v>
      </c>
      <c r="I114" s="144">
        <v>1.201923076923077E-3</v>
      </c>
      <c r="J114" s="144">
        <f t="shared" si="9"/>
        <v>8.4134615384615381E-3</v>
      </c>
      <c r="K114" s="144">
        <f t="shared" si="9"/>
        <v>1.0817307692307692E-2</v>
      </c>
      <c r="L114" s="144">
        <f t="shared" si="10"/>
        <v>1.9230769230769232E-2</v>
      </c>
      <c r="M114" s="348"/>
      <c r="N114" s="1"/>
      <c r="O114" s="1"/>
    </row>
    <row r="115" spans="1:15" ht="15" x14ac:dyDescent="0.25">
      <c r="A115" s="378" t="s">
        <v>21</v>
      </c>
      <c r="B115" s="144">
        <v>0</v>
      </c>
      <c r="C115" s="144">
        <v>0</v>
      </c>
      <c r="D115" s="144">
        <v>0</v>
      </c>
      <c r="E115" s="144">
        <v>2.403846153846154E-3</v>
      </c>
      <c r="F115" s="144">
        <v>1.201923076923077E-3</v>
      </c>
      <c r="G115" s="144">
        <v>0</v>
      </c>
      <c r="H115" s="144">
        <v>0</v>
      </c>
      <c r="I115" s="144">
        <v>0</v>
      </c>
      <c r="J115" s="144">
        <f t="shared" si="9"/>
        <v>1.201923076923077E-3</v>
      </c>
      <c r="K115" s="144">
        <f t="shared" si="9"/>
        <v>2.403846153846154E-3</v>
      </c>
      <c r="L115" s="144">
        <f t="shared" si="10"/>
        <v>3.605769230769231E-3</v>
      </c>
      <c r="M115" s="348"/>
      <c r="N115" s="1"/>
      <c r="O115" s="1"/>
    </row>
    <row r="116" spans="1:15" ht="15" x14ac:dyDescent="0.25">
      <c r="A116" s="569" t="s">
        <v>372</v>
      </c>
      <c r="B116" s="144">
        <v>3.8461538461538464E-2</v>
      </c>
      <c r="C116" s="144">
        <v>8.8942307692307696E-2</v>
      </c>
      <c r="D116" s="144">
        <v>0.12139423076923077</v>
      </c>
      <c r="E116" s="144">
        <v>0.30048076923076922</v>
      </c>
      <c r="F116" s="144">
        <v>7.5721153846153841E-2</v>
      </c>
      <c r="G116" s="144">
        <v>0.21394230769230768</v>
      </c>
      <c r="H116" s="144">
        <v>7.3317307692307696E-2</v>
      </c>
      <c r="I116" s="144">
        <v>8.7740384615384609E-2</v>
      </c>
      <c r="J116" s="144">
        <f t="shared" si="9"/>
        <v>0.30889423076923078</v>
      </c>
      <c r="K116" s="144">
        <f t="shared" si="9"/>
        <v>0.69110576923076927</v>
      </c>
      <c r="L116" s="144">
        <f t="shared" si="10"/>
        <v>1</v>
      </c>
      <c r="M116" s="348"/>
      <c r="N116" s="1"/>
      <c r="O116" s="1"/>
    </row>
    <row r="117" spans="1:15" ht="15" x14ac:dyDescent="0.25">
      <c r="A117" s="570"/>
      <c r="B117" s="571">
        <f>B116+C116</f>
        <v>0.12740384615384615</v>
      </c>
      <c r="C117" s="571"/>
      <c r="D117" s="571">
        <f>D116+E116</f>
        <v>0.421875</v>
      </c>
      <c r="E117" s="571"/>
      <c r="F117" s="571">
        <f>F116+G116</f>
        <v>0.28966346153846151</v>
      </c>
      <c r="G117" s="571"/>
      <c r="H117" s="571">
        <f>H116+I116</f>
        <v>0.16105769230769229</v>
      </c>
      <c r="I117" s="571"/>
      <c r="J117" s="571">
        <v>1</v>
      </c>
      <c r="K117" s="571"/>
      <c r="M117" s="348"/>
      <c r="N117" s="1"/>
      <c r="O117" s="1"/>
    </row>
    <row r="118" spans="1:15" ht="15" x14ac:dyDescent="0.25">
      <c r="A118" s="572" t="s">
        <v>446</v>
      </c>
      <c r="B118" s="573"/>
      <c r="C118" s="573"/>
      <c r="D118" s="573"/>
      <c r="E118" s="573"/>
      <c r="F118" s="573"/>
      <c r="G118" s="573"/>
      <c r="H118" s="573"/>
      <c r="I118" s="573"/>
      <c r="J118" s="573"/>
      <c r="K118" s="573"/>
      <c r="L118" s="1"/>
      <c r="M118" s="1"/>
    </row>
    <row r="119" spans="1:15" ht="15" x14ac:dyDescent="0.25">
      <c r="A119" s="349"/>
      <c r="B119" s="1"/>
      <c r="C119" s="1"/>
      <c r="D119" s="1"/>
      <c r="E119" s="1"/>
      <c r="F119" s="1"/>
      <c r="G119" s="1"/>
      <c r="H119" s="1"/>
      <c r="I119" s="1"/>
      <c r="J119" s="1"/>
      <c r="K119" s="1"/>
      <c r="L119" s="1"/>
      <c r="M119" s="1"/>
    </row>
    <row r="120" spans="1:15" ht="15" x14ac:dyDescent="0.25">
      <c r="A120" s="349"/>
      <c r="B120" s="1"/>
      <c r="C120" s="1"/>
      <c r="D120" s="1"/>
      <c r="E120" s="1"/>
      <c r="F120" s="1"/>
      <c r="G120" s="1"/>
      <c r="H120" s="1"/>
      <c r="I120" s="1"/>
      <c r="J120" s="1"/>
      <c r="K120" s="1"/>
      <c r="L120" s="1"/>
      <c r="M120" s="1"/>
    </row>
    <row r="121" spans="1:15" ht="50.25" customHeight="1" x14ac:dyDescent="0.25">
      <c r="A121" s="564" t="s">
        <v>5</v>
      </c>
      <c r="B121" s="565"/>
      <c r="C121" s="565"/>
      <c r="D121" s="565"/>
      <c r="E121" s="565"/>
      <c r="F121" s="565"/>
      <c r="G121" s="565"/>
      <c r="H121" s="565"/>
      <c r="I121" s="566"/>
      <c r="J121" s="1"/>
      <c r="K121" s="1"/>
      <c r="L121" s="1"/>
      <c r="M121" s="18"/>
    </row>
    <row r="122" spans="1:15" ht="50.25" customHeight="1" x14ac:dyDescent="0.25">
      <c r="A122" s="567"/>
      <c r="B122" s="546" t="s">
        <v>32</v>
      </c>
      <c r="C122" s="546"/>
      <c r="D122" s="546" t="s">
        <v>33</v>
      </c>
      <c r="E122" s="546"/>
      <c r="F122" s="546" t="s">
        <v>34</v>
      </c>
      <c r="G122" s="546"/>
      <c r="H122" s="546" t="s">
        <v>35</v>
      </c>
      <c r="I122" s="553"/>
      <c r="J122" s="1"/>
      <c r="K122" s="1"/>
      <c r="L122" s="1"/>
      <c r="M122" s="1"/>
    </row>
    <row r="123" spans="1:15" ht="50.25" customHeight="1" x14ac:dyDescent="0.25">
      <c r="A123" s="568"/>
      <c r="B123" s="147" t="s">
        <v>11</v>
      </c>
      <c r="C123" s="147" t="s">
        <v>12</v>
      </c>
      <c r="D123" s="147" t="s">
        <v>11</v>
      </c>
      <c r="E123" s="147" t="s">
        <v>12</v>
      </c>
      <c r="F123" s="147" t="s">
        <v>11</v>
      </c>
      <c r="G123" s="147" t="s">
        <v>12</v>
      </c>
      <c r="H123" s="147" t="s">
        <v>11</v>
      </c>
      <c r="I123" s="148" t="s">
        <v>12</v>
      </c>
      <c r="J123" s="1"/>
      <c r="K123" s="1"/>
      <c r="L123" s="1"/>
      <c r="M123" s="1"/>
    </row>
    <row r="124" spans="1:15" ht="15" x14ac:dyDescent="0.25">
      <c r="A124" s="557" t="s">
        <v>110</v>
      </c>
      <c r="B124" s="149">
        <v>430</v>
      </c>
      <c r="C124" s="149">
        <v>2252</v>
      </c>
      <c r="D124" s="149">
        <v>856</v>
      </c>
      <c r="E124" s="149">
        <v>1826</v>
      </c>
      <c r="F124" s="149">
        <v>940</v>
      </c>
      <c r="G124" s="149">
        <v>1742</v>
      </c>
      <c r="H124" s="149">
        <v>1537</v>
      </c>
      <c r="I124" s="150">
        <v>1145</v>
      </c>
      <c r="J124" s="1"/>
      <c r="K124" s="1"/>
      <c r="L124" s="1"/>
      <c r="M124" s="1"/>
    </row>
    <row r="125" spans="1:15" ht="15" x14ac:dyDescent="0.25">
      <c r="A125" s="558"/>
      <c r="B125" s="559">
        <f>B124+C124</f>
        <v>2682</v>
      </c>
      <c r="C125" s="559"/>
      <c r="D125" s="559">
        <f t="shared" ref="D125" si="11">D124+E124</f>
        <v>2682</v>
      </c>
      <c r="E125" s="559"/>
      <c r="F125" s="559">
        <f t="shared" ref="F125" si="12">F124+G124</f>
        <v>2682</v>
      </c>
      <c r="G125" s="559"/>
      <c r="H125" s="559">
        <f>H124+I124</f>
        <v>2682</v>
      </c>
      <c r="I125" s="560"/>
      <c r="J125" s="1"/>
      <c r="K125" s="1"/>
      <c r="L125" s="1"/>
      <c r="M125" s="1"/>
    </row>
    <row r="126" spans="1:15" ht="15" x14ac:dyDescent="0.25">
      <c r="A126" s="561" t="s">
        <v>361</v>
      </c>
      <c r="B126" s="381">
        <f>B124/(B124+C124)</f>
        <v>0.16032811334824756</v>
      </c>
      <c r="C126" s="381">
        <f>1-B126</f>
        <v>0.83967188665175241</v>
      </c>
      <c r="D126" s="381">
        <f>D124/(D124+E124)</f>
        <v>0.31916480238627892</v>
      </c>
      <c r="E126" s="381">
        <f t="shared" ref="E126" si="13">1-D126</f>
        <v>0.68083519761372102</v>
      </c>
      <c r="F126" s="381">
        <f t="shared" ref="F126" si="14">F124/(F124+G124)</f>
        <v>0.35048471290082028</v>
      </c>
      <c r="G126" s="381">
        <f t="shared" ref="G126" si="15">1-F126</f>
        <v>0.64951528709917972</v>
      </c>
      <c r="H126" s="381">
        <f t="shared" ref="H126" si="16">H124/(H124+I124)</f>
        <v>0.5730797912005966</v>
      </c>
      <c r="I126" s="382">
        <f t="shared" ref="I126" si="17">1-H126</f>
        <v>0.4269202087994034</v>
      </c>
      <c r="J126" s="1"/>
      <c r="K126" s="1"/>
      <c r="L126" s="1"/>
      <c r="M126" s="1"/>
    </row>
    <row r="127" spans="1:15" ht="15" x14ac:dyDescent="0.25">
      <c r="A127" s="558"/>
      <c r="B127" s="562">
        <f>B125/11328</f>
        <v>0.23675847457627119</v>
      </c>
      <c r="C127" s="562"/>
      <c r="D127" s="562">
        <f>D125/11328</f>
        <v>0.23675847457627119</v>
      </c>
      <c r="E127" s="562"/>
      <c r="F127" s="562">
        <f>F125/11328</f>
        <v>0.23675847457627119</v>
      </c>
      <c r="G127" s="562"/>
      <c r="H127" s="562">
        <f>H125/11328</f>
        <v>0.23675847457627119</v>
      </c>
      <c r="I127" s="563"/>
      <c r="J127" s="1"/>
      <c r="K127" s="1"/>
      <c r="L127" s="1"/>
      <c r="M127" s="1"/>
    </row>
    <row r="128" spans="1:15" ht="27.75" customHeight="1" x14ac:dyDescent="0.25">
      <c r="A128" s="349"/>
      <c r="B128" s="1"/>
      <c r="C128" s="1"/>
      <c r="D128" s="1"/>
      <c r="E128" s="1"/>
      <c r="F128" s="1"/>
      <c r="G128" s="1"/>
      <c r="H128" s="1"/>
      <c r="I128" s="1"/>
      <c r="J128" s="1"/>
      <c r="K128" s="1"/>
      <c r="L128" s="1"/>
      <c r="M128" s="1"/>
    </row>
    <row r="129" spans="1:13" ht="17.25" customHeight="1" x14ac:dyDescent="0.25">
      <c r="A129" s="349"/>
      <c r="B129" s="1"/>
      <c r="C129" s="1"/>
      <c r="D129" s="1"/>
      <c r="E129" s="1"/>
      <c r="F129" s="1"/>
      <c r="G129" s="1"/>
      <c r="H129" s="1"/>
      <c r="I129" s="1"/>
      <c r="J129" s="1"/>
      <c r="K129" s="1"/>
      <c r="L129" s="1"/>
      <c r="M129" s="1"/>
    </row>
    <row r="130" spans="1:13" ht="15" x14ac:dyDescent="0.25">
      <c r="A130" s="548"/>
      <c r="B130" s="549"/>
      <c r="C130" s="549"/>
      <c r="D130" s="549"/>
      <c r="E130" s="549"/>
      <c r="F130" s="549"/>
      <c r="G130" s="549"/>
      <c r="H130" s="549"/>
      <c r="I130" s="549"/>
      <c r="J130" s="1"/>
      <c r="K130" s="1"/>
      <c r="L130" s="1"/>
      <c r="M130" s="1"/>
    </row>
    <row r="131" spans="1:13" ht="50.25" customHeight="1" x14ac:dyDescent="0.25">
      <c r="A131" s="554" t="s">
        <v>452</v>
      </c>
      <c r="B131" s="555"/>
      <c r="C131" s="555"/>
      <c r="D131" s="555"/>
      <c r="E131" s="555"/>
      <c r="F131" s="555"/>
      <c r="G131" s="555"/>
      <c r="H131" s="555"/>
      <c r="I131" s="555"/>
      <c r="J131" s="555"/>
      <c r="K131" s="555"/>
      <c r="L131" s="1"/>
      <c r="M131" s="18"/>
    </row>
    <row r="132" spans="1:13" ht="50.25" customHeight="1" x14ac:dyDescent="0.25">
      <c r="A132" s="544" t="s">
        <v>22</v>
      </c>
      <c r="B132" s="546" t="s">
        <v>28</v>
      </c>
      <c r="C132" s="546"/>
      <c r="D132" s="546" t="s">
        <v>29</v>
      </c>
      <c r="E132" s="546"/>
      <c r="F132" s="546" t="s">
        <v>30</v>
      </c>
      <c r="G132" s="546"/>
      <c r="H132" s="375" t="s">
        <v>31</v>
      </c>
      <c r="I132" s="376"/>
      <c r="J132" s="556" t="s">
        <v>373</v>
      </c>
      <c r="K132" s="547"/>
      <c r="L132" s="1"/>
      <c r="M132" s="1"/>
    </row>
    <row r="133" spans="1:13" ht="50.25" customHeight="1" x14ac:dyDescent="0.25">
      <c r="A133" s="545"/>
      <c r="B133" s="147" t="s">
        <v>11</v>
      </c>
      <c r="C133" s="147" t="s">
        <v>12</v>
      </c>
      <c r="D133" s="147" t="s">
        <v>11</v>
      </c>
      <c r="E133" s="147" t="s">
        <v>12</v>
      </c>
      <c r="F133" s="147" t="s">
        <v>11</v>
      </c>
      <c r="G133" s="147" t="s">
        <v>12</v>
      </c>
      <c r="H133" s="147" t="s">
        <v>11</v>
      </c>
      <c r="I133" s="148" t="s">
        <v>12</v>
      </c>
      <c r="J133" s="148" t="s">
        <v>11</v>
      </c>
      <c r="K133" s="148" t="s">
        <v>12</v>
      </c>
      <c r="L133" s="1"/>
      <c r="M133" s="1"/>
    </row>
    <row r="134" spans="1:13" ht="15" x14ac:dyDescent="0.25">
      <c r="A134" s="377" t="s">
        <v>9</v>
      </c>
      <c r="B134" s="149">
        <v>828</v>
      </c>
      <c r="C134" s="149">
        <v>1737</v>
      </c>
      <c r="D134" s="149">
        <v>1668</v>
      </c>
      <c r="E134" s="149">
        <v>1812</v>
      </c>
      <c r="F134" s="149">
        <v>166</v>
      </c>
      <c r="G134" s="149">
        <v>90</v>
      </c>
      <c r="H134" s="149">
        <v>19</v>
      </c>
      <c r="I134" s="150">
        <v>3</v>
      </c>
      <c r="J134" s="149">
        <f>B134+D134+F134+H134</f>
        <v>2681</v>
      </c>
      <c r="K134" s="149">
        <f>C134+E134+G134+I134</f>
        <v>3642</v>
      </c>
      <c r="L134" s="181"/>
      <c r="M134" s="1"/>
    </row>
    <row r="135" spans="1:13" ht="15" x14ac:dyDescent="0.25">
      <c r="A135" s="378" t="s">
        <v>13</v>
      </c>
      <c r="B135" s="379">
        <v>500</v>
      </c>
      <c r="C135" s="379">
        <v>2396</v>
      </c>
      <c r="D135" s="379">
        <v>524</v>
      </c>
      <c r="E135" s="379">
        <v>901</v>
      </c>
      <c r="F135" s="379">
        <v>45</v>
      </c>
      <c r="G135" s="379">
        <v>24</v>
      </c>
      <c r="H135" s="379">
        <v>13</v>
      </c>
      <c r="I135" s="380">
        <v>2</v>
      </c>
      <c r="J135" s="379">
        <f>B135+D135+F135+H135</f>
        <v>1082</v>
      </c>
      <c r="K135" s="380">
        <f>C135+E135+G135+I135</f>
        <v>3323</v>
      </c>
      <c r="L135" s="1"/>
      <c r="M135" s="1"/>
    </row>
    <row r="136" spans="1:13" ht="17.25" x14ac:dyDescent="0.25">
      <c r="A136" s="164" t="s">
        <v>372</v>
      </c>
      <c r="B136" s="379">
        <f>SUM(B134:B135)</f>
        <v>1328</v>
      </c>
      <c r="C136" s="379">
        <f t="shared" ref="C136:I136" si="18">SUM(C134:C135)</f>
        <v>4133</v>
      </c>
      <c r="D136" s="379">
        <f t="shared" si="18"/>
        <v>2192</v>
      </c>
      <c r="E136" s="379">
        <f t="shared" si="18"/>
        <v>2713</v>
      </c>
      <c r="F136" s="379">
        <f t="shared" si="18"/>
        <v>211</v>
      </c>
      <c r="G136" s="379">
        <f t="shared" si="18"/>
        <v>114</v>
      </c>
      <c r="H136" s="379">
        <f t="shared" si="18"/>
        <v>32</v>
      </c>
      <c r="I136" s="379">
        <f t="shared" si="18"/>
        <v>5</v>
      </c>
      <c r="J136" s="379">
        <f>J134+J135</f>
        <v>3763</v>
      </c>
      <c r="K136" s="379">
        <f>K134+K135</f>
        <v>6965</v>
      </c>
      <c r="L136" s="1"/>
      <c r="M136" s="1"/>
    </row>
    <row r="137" spans="1:13" ht="15" x14ac:dyDescent="0.25">
      <c r="A137" s="572" t="s">
        <v>446</v>
      </c>
      <c r="B137" s="573"/>
      <c r="C137" s="573"/>
      <c r="D137" s="573"/>
      <c r="E137" s="573"/>
      <c r="F137" s="573"/>
      <c r="G137" s="573"/>
      <c r="H137" s="573"/>
      <c r="I137" s="573"/>
      <c r="J137" s="573"/>
      <c r="K137" s="573"/>
      <c r="L137" s="1"/>
      <c r="M137" s="1"/>
    </row>
    <row r="138" spans="1:13" ht="15" x14ac:dyDescent="0.25">
      <c r="A138" s="349"/>
      <c r="B138" s="1"/>
      <c r="C138" s="1"/>
      <c r="D138" s="1"/>
      <c r="E138" s="1"/>
      <c r="F138" s="1"/>
      <c r="G138" s="1"/>
      <c r="H138" s="1"/>
      <c r="I138" s="1"/>
      <c r="J138" s="1"/>
      <c r="K138" s="1"/>
      <c r="L138" s="1"/>
      <c r="M138" s="1"/>
    </row>
    <row r="139" spans="1:13" ht="15" x14ac:dyDescent="0.25">
      <c r="A139" s="349"/>
      <c r="B139" s="1"/>
      <c r="C139" s="1"/>
      <c r="D139" s="1"/>
      <c r="E139" s="1"/>
      <c r="F139" s="1"/>
      <c r="G139" s="1"/>
      <c r="H139" s="1"/>
      <c r="I139" s="1"/>
      <c r="J139" s="1"/>
      <c r="K139" s="1"/>
      <c r="L139" s="1"/>
      <c r="M139" s="1"/>
    </row>
    <row r="140" spans="1:13" ht="15" x14ac:dyDescent="0.25">
      <c r="A140" s="588" t="s">
        <v>206</v>
      </c>
      <c r="B140" s="589"/>
      <c r="C140" s="589"/>
      <c r="D140" s="589"/>
      <c r="E140" s="589"/>
      <c r="F140" s="589"/>
      <c r="G140" s="589"/>
      <c r="H140" s="589"/>
      <c r="I140" s="589"/>
      <c r="J140" s="590"/>
      <c r="K140" s="590"/>
      <c r="L140" s="1"/>
      <c r="M140" s="1"/>
    </row>
    <row r="141" spans="1:13" ht="50.25" customHeight="1" x14ac:dyDescent="0.25">
      <c r="A141" s="554" t="s">
        <v>111</v>
      </c>
      <c r="B141" s="555"/>
      <c r="C141" s="555"/>
      <c r="D141" s="555"/>
      <c r="E141" s="555"/>
      <c r="F141" s="555"/>
      <c r="G141" s="555"/>
      <c r="H141" s="555"/>
      <c r="I141" s="555"/>
      <c r="J141" s="555"/>
      <c r="K141" s="555"/>
      <c r="L141" s="1"/>
      <c r="M141" s="1"/>
    </row>
    <row r="142" spans="1:13" ht="50.25" customHeight="1" x14ac:dyDescent="0.25">
      <c r="A142" s="544" t="s">
        <v>22</v>
      </c>
      <c r="B142" s="546" t="s">
        <v>28</v>
      </c>
      <c r="C142" s="546"/>
      <c r="D142" s="546" t="s">
        <v>29</v>
      </c>
      <c r="E142" s="546"/>
      <c r="F142" s="546" t="s">
        <v>30</v>
      </c>
      <c r="G142" s="546"/>
      <c r="H142" s="375" t="s">
        <v>31</v>
      </c>
      <c r="I142" s="376"/>
      <c r="J142" s="556" t="s">
        <v>373</v>
      </c>
      <c r="K142" s="547"/>
      <c r="L142" s="1"/>
      <c r="M142" s="1"/>
    </row>
    <row r="143" spans="1:13" ht="50.25" customHeight="1" x14ac:dyDescent="0.25">
      <c r="A143" s="545"/>
      <c r="B143" s="147" t="s">
        <v>11</v>
      </c>
      <c r="C143" s="147" t="s">
        <v>12</v>
      </c>
      <c r="D143" s="147" t="s">
        <v>11</v>
      </c>
      <c r="E143" s="147" t="s">
        <v>12</v>
      </c>
      <c r="F143" s="147" t="s">
        <v>11</v>
      </c>
      <c r="G143" s="147" t="s">
        <v>12</v>
      </c>
      <c r="H143" s="147" t="s">
        <v>11</v>
      </c>
      <c r="I143" s="148" t="s">
        <v>12</v>
      </c>
      <c r="J143" s="148" t="s">
        <v>11</v>
      </c>
      <c r="K143" s="148" t="s">
        <v>12</v>
      </c>
      <c r="L143" s="1"/>
      <c r="M143" s="1"/>
    </row>
    <row r="144" spans="1:13" ht="15" x14ac:dyDescent="0.25">
      <c r="A144" s="377" t="s">
        <v>9</v>
      </c>
      <c r="B144" s="357">
        <v>7.7181208053691275E-2</v>
      </c>
      <c r="C144" s="357">
        <v>0.16191275167785235</v>
      </c>
      <c r="D144" s="357">
        <v>0.15548098434004473</v>
      </c>
      <c r="E144" s="357">
        <v>0.16890380313199105</v>
      </c>
      <c r="F144" s="357">
        <v>1.5473527218493661E-2</v>
      </c>
      <c r="G144" s="357">
        <v>8.389261744966443E-3</v>
      </c>
      <c r="H144" s="361">
        <v>1.7710663683818046E-3</v>
      </c>
      <c r="I144" s="362">
        <v>2.7964205816554809E-4</v>
      </c>
      <c r="J144" s="357">
        <f>B144+D144+F144+H144</f>
        <v>0.24990678598061147</v>
      </c>
      <c r="K144" s="357">
        <f>C144+E144+G144+I144</f>
        <v>0.33948545861297541</v>
      </c>
      <c r="L144" s="1"/>
      <c r="M144" s="1"/>
    </row>
    <row r="145" spans="1:17" ht="15" x14ac:dyDescent="0.25">
      <c r="A145" s="378" t="s">
        <v>13</v>
      </c>
      <c r="B145" s="358">
        <v>4.6607009694258017E-2</v>
      </c>
      <c r="C145" s="358">
        <v>0.22334079045488442</v>
      </c>
      <c r="D145" s="358">
        <v>4.8844146159582401E-2</v>
      </c>
      <c r="E145" s="358">
        <v>8.3985831469052946E-2</v>
      </c>
      <c r="F145" s="359">
        <v>4.1946308724832215E-3</v>
      </c>
      <c r="G145" s="359">
        <v>2.2371364653243847E-3</v>
      </c>
      <c r="H145" s="363">
        <v>1.2117822520507084E-3</v>
      </c>
      <c r="I145" s="364">
        <v>1.8642803877703205E-4</v>
      </c>
      <c r="J145" s="358">
        <f>B145+D145+F145+H145</f>
        <v>0.10085756897837435</v>
      </c>
      <c r="K145" s="360">
        <f>C145+E145+G145+I145</f>
        <v>0.30975018642803875</v>
      </c>
      <c r="L145" s="1"/>
      <c r="M145" s="1"/>
    </row>
    <row r="146" spans="1:17" ht="15" x14ac:dyDescent="0.25">
      <c r="A146" s="378" t="s">
        <v>14</v>
      </c>
      <c r="B146" s="358">
        <v>0.12378821774794929</v>
      </c>
      <c r="C146" s="358">
        <v>0.38525354213273677</v>
      </c>
      <c r="D146" s="358">
        <v>0.20432513049962714</v>
      </c>
      <c r="E146" s="358">
        <v>0.25288963460104402</v>
      </c>
      <c r="F146" s="358">
        <v>1.9668158090976884E-2</v>
      </c>
      <c r="G146" s="358">
        <v>1.0626398210290829E-2</v>
      </c>
      <c r="H146" s="363">
        <v>2.9828486204325128E-3</v>
      </c>
      <c r="I146" s="363">
        <v>4.6607009694258017E-4</v>
      </c>
      <c r="J146" s="358">
        <f>J144+J145</f>
        <v>0.35076435495898584</v>
      </c>
      <c r="K146" s="358">
        <f>K144+K145</f>
        <v>0.64923564504101416</v>
      </c>
      <c r="L146" s="1"/>
      <c r="M146" s="1"/>
    </row>
    <row r="147" spans="1:17" ht="15" x14ac:dyDescent="0.25">
      <c r="A147" s="450" t="s">
        <v>446</v>
      </c>
      <c r="B147" s="365"/>
      <c r="C147" s="365"/>
      <c r="D147" s="365"/>
      <c r="E147" s="365"/>
      <c r="F147" s="365"/>
      <c r="G147" s="365"/>
      <c r="H147" s="366"/>
      <c r="I147" s="366"/>
      <c r="J147" s="365"/>
      <c r="K147" s="365"/>
      <c r="L147" s="1"/>
      <c r="M147" s="1"/>
    </row>
    <row r="148" spans="1:17" ht="15" x14ac:dyDescent="0.25">
      <c r="A148"/>
      <c r="B148"/>
      <c r="C148"/>
      <c r="D148"/>
      <c r="E148"/>
      <c r="F148"/>
      <c r="G148"/>
      <c r="H148"/>
      <c r="I148"/>
      <c r="J148"/>
      <c r="K148"/>
      <c r="L148"/>
      <c r="M148"/>
      <c r="N148"/>
      <c r="O148"/>
      <c r="P148"/>
      <c r="Q148"/>
    </row>
    <row r="149" spans="1:17" ht="17.25" customHeight="1" x14ac:dyDescent="0.25"/>
    <row r="150" spans="1:17" ht="15" x14ac:dyDescent="0.25">
      <c r="A150"/>
      <c r="B150"/>
      <c r="C150"/>
      <c r="D150"/>
      <c r="E150"/>
      <c r="F150"/>
      <c r="G150"/>
      <c r="H150"/>
      <c r="I150"/>
      <c r="J150"/>
      <c r="K150"/>
      <c r="L150"/>
      <c r="M150"/>
      <c r="N150"/>
      <c r="O150"/>
      <c r="P150"/>
      <c r="Q150"/>
    </row>
    <row r="151" spans="1:17" ht="37.5" customHeight="1" x14ac:dyDescent="0.25">
      <c r="A151" s="550" t="s">
        <v>254</v>
      </c>
      <c r="B151" s="551"/>
      <c r="C151" s="551"/>
      <c r="D151" s="551"/>
      <c r="E151" s="551"/>
      <c r="F151" s="551"/>
      <c r="G151" s="551"/>
      <c r="H151" s="551"/>
      <c r="I151" s="551"/>
      <c r="J151" s="551"/>
      <c r="K151" s="551"/>
      <c r="L151" s="551"/>
      <c r="M151" s="551"/>
      <c r="N151" s="551"/>
      <c r="O151" s="551"/>
      <c r="P151" s="551"/>
      <c r="Q151" s="552"/>
    </row>
    <row r="152" spans="1:17" ht="50.25" customHeight="1" x14ac:dyDescent="0.25">
      <c r="A152" s="544" t="s">
        <v>22</v>
      </c>
      <c r="B152" s="546" t="s">
        <v>28</v>
      </c>
      <c r="C152" s="546"/>
      <c r="D152" s="546"/>
      <c r="E152" s="546"/>
      <c r="F152" s="546" t="s">
        <v>29</v>
      </c>
      <c r="G152" s="546"/>
      <c r="H152" s="546"/>
      <c r="I152" s="546"/>
      <c r="J152" s="546" t="s">
        <v>30</v>
      </c>
      <c r="K152" s="546"/>
      <c r="L152" s="546"/>
      <c r="M152" s="375"/>
      <c r="N152" s="546" t="s">
        <v>31</v>
      </c>
      <c r="O152" s="546"/>
      <c r="P152" s="546"/>
      <c r="Q152" s="553"/>
    </row>
    <row r="153" spans="1:17" ht="50.25" customHeight="1" x14ac:dyDescent="0.25">
      <c r="A153" s="545"/>
      <c r="B153" s="170" t="s">
        <v>23</v>
      </c>
      <c r="C153" s="147" t="s">
        <v>24</v>
      </c>
      <c r="D153" s="147" t="s">
        <v>25</v>
      </c>
      <c r="E153" s="170" t="s">
        <v>26</v>
      </c>
      <c r="F153" s="170" t="s">
        <v>23</v>
      </c>
      <c r="G153" s="147" t="s">
        <v>24</v>
      </c>
      <c r="H153" s="147" t="s">
        <v>25</v>
      </c>
      <c r="I153" s="170" t="s">
        <v>26</v>
      </c>
      <c r="J153" s="170" t="s">
        <v>23</v>
      </c>
      <c r="K153" s="147" t="s">
        <v>24</v>
      </c>
      <c r="L153" s="147" t="s">
        <v>25</v>
      </c>
      <c r="M153" s="147" t="s">
        <v>26</v>
      </c>
      <c r="N153" s="170" t="s">
        <v>23</v>
      </c>
      <c r="O153" s="147" t="s">
        <v>24</v>
      </c>
      <c r="P153" s="147" t="s">
        <v>25</v>
      </c>
      <c r="Q153" s="148" t="s">
        <v>26</v>
      </c>
    </row>
    <row r="154" spans="1:17" ht="15" x14ac:dyDescent="0.25">
      <c r="A154" s="377" t="s">
        <v>9</v>
      </c>
      <c r="B154" s="149">
        <v>21</v>
      </c>
      <c r="C154" s="149">
        <v>485</v>
      </c>
      <c r="D154" s="149">
        <v>1585</v>
      </c>
      <c r="E154" s="149">
        <v>474</v>
      </c>
      <c r="F154" s="149">
        <v>3</v>
      </c>
      <c r="G154" s="149">
        <v>408</v>
      </c>
      <c r="H154" s="149">
        <v>1830</v>
      </c>
      <c r="I154" s="149">
        <v>1239</v>
      </c>
      <c r="J154" s="149"/>
      <c r="K154" s="149">
        <v>1</v>
      </c>
      <c r="L154" s="149">
        <v>73</v>
      </c>
      <c r="M154" s="149">
        <v>182</v>
      </c>
      <c r="N154" s="149"/>
      <c r="O154" s="149"/>
      <c r="P154" s="149"/>
      <c r="Q154" s="149">
        <v>22</v>
      </c>
    </row>
    <row r="155" spans="1:17" ht="15" x14ac:dyDescent="0.25">
      <c r="A155" s="377" t="s">
        <v>13</v>
      </c>
      <c r="B155" s="149">
        <v>363</v>
      </c>
      <c r="C155" s="149">
        <v>1226</v>
      </c>
      <c r="D155" s="149">
        <v>871</v>
      </c>
      <c r="E155" s="149">
        <v>436</v>
      </c>
      <c r="F155" s="149">
        <v>38</v>
      </c>
      <c r="G155" s="149">
        <v>496</v>
      </c>
      <c r="H155" s="149">
        <v>645</v>
      </c>
      <c r="I155" s="149">
        <v>246</v>
      </c>
      <c r="J155" s="149"/>
      <c r="K155" s="149">
        <v>2</v>
      </c>
      <c r="L155" s="149">
        <v>30</v>
      </c>
      <c r="M155" s="149">
        <v>37</v>
      </c>
      <c r="N155" s="149"/>
      <c r="O155" s="149"/>
      <c r="P155" s="149">
        <v>3</v>
      </c>
      <c r="Q155" s="149">
        <v>12</v>
      </c>
    </row>
    <row r="156" spans="1:17" ht="15" x14ac:dyDescent="0.25">
      <c r="A156" s="377" t="s">
        <v>14</v>
      </c>
      <c r="B156" s="149">
        <f>SUM(B154:B155)</f>
        <v>384</v>
      </c>
      <c r="C156" s="149">
        <f t="shared" ref="C156:D156" si="19">SUM(C154:C155)</f>
        <v>1711</v>
      </c>
      <c r="D156" s="149">
        <f t="shared" si="19"/>
        <v>2456</v>
      </c>
      <c r="E156" s="149">
        <f>SUM(E154:E155)</f>
        <v>910</v>
      </c>
      <c r="F156" s="149">
        <f>SUM(F154:F155)</f>
        <v>41</v>
      </c>
      <c r="G156" s="149">
        <f t="shared" ref="G156:Q156" si="20">SUM(G154:G155)</f>
        <v>904</v>
      </c>
      <c r="H156" s="149">
        <f t="shared" si="20"/>
        <v>2475</v>
      </c>
      <c r="I156" s="149">
        <f t="shared" si="20"/>
        <v>1485</v>
      </c>
      <c r="J156" s="149">
        <f t="shared" si="20"/>
        <v>0</v>
      </c>
      <c r="K156" s="149">
        <f t="shared" si="20"/>
        <v>3</v>
      </c>
      <c r="L156" s="149">
        <f t="shared" si="20"/>
        <v>103</v>
      </c>
      <c r="M156" s="149">
        <f t="shared" si="20"/>
        <v>219</v>
      </c>
      <c r="N156" s="149">
        <f t="shared" si="20"/>
        <v>0</v>
      </c>
      <c r="O156" s="149">
        <f t="shared" si="20"/>
        <v>0</v>
      </c>
      <c r="P156" s="149">
        <f t="shared" si="20"/>
        <v>3</v>
      </c>
      <c r="Q156" s="149">
        <f t="shared" si="20"/>
        <v>34</v>
      </c>
    </row>
    <row r="157" spans="1:17" ht="15" x14ac:dyDescent="0.25">
      <c r="A157"/>
      <c r="B157"/>
      <c r="C157"/>
      <c r="D157"/>
      <c r="E157"/>
      <c r="F157"/>
      <c r="G157"/>
      <c r="H157"/>
      <c r="I157"/>
      <c r="J157"/>
      <c r="K157"/>
      <c r="L157"/>
      <c r="M157"/>
      <c r="N157"/>
      <c r="O157"/>
      <c r="P157"/>
      <c r="Q157"/>
    </row>
    <row r="158" spans="1:17" ht="15" x14ac:dyDescent="0.25">
      <c r="A158"/>
      <c r="B158"/>
      <c r="C158"/>
      <c r="D158"/>
      <c r="E158"/>
      <c r="F158"/>
      <c r="G158"/>
      <c r="H158"/>
      <c r="I158"/>
      <c r="J158"/>
      <c r="K158"/>
      <c r="L158"/>
      <c r="M158"/>
      <c r="N158"/>
      <c r="O158"/>
      <c r="P158"/>
      <c r="Q158"/>
    </row>
    <row r="159" spans="1:17" ht="15" x14ac:dyDescent="0.25">
      <c r="A159" s="548" t="s">
        <v>206</v>
      </c>
      <c r="B159" s="549"/>
      <c r="C159" s="549"/>
      <c r="D159" s="549"/>
      <c r="E159" s="549"/>
      <c r="F159" s="549"/>
      <c r="G159" s="549"/>
      <c r="H159" s="549"/>
      <c r="I159" s="549"/>
      <c r="J159" s="549"/>
      <c r="K159" s="549"/>
      <c r="L159" s="549"/>
      <c r="M159" s="549"/>
      <c r="N159" s="549"/>
      <c r="O159" s="549"/>
      <c r="P159" s="549"/>
      <c r="Q159" s="549"/>
    </row>
    <row r="160" spans="1:17" ht="15" x14ac:dyDescent="0.25">
      <c r="A160" s="550" t="s">
        <v>255</v>
      </c>
      <c r="B160" s="551"/>
      <c r="C160" s="551"/>
      <c r="D160" s="551"/>
      <c r="E160" s="551"/>
      <c r="F160" s="551"/>
      <c r="G160" s="551"/>
      <c r="H160" s="551"/>
      <c r="I160" s="551"/>
      <c r="J160" s="551"/>
      <c r="K160" s="551"/>
      <c r="L160" s="551"/>
      <c r="M160" s="551"/>
      <c r="N160" s="551"/>
      <c r="O160" s="551"/>
      <c r="P160" s="551"/>
      <c r="Q160" s="552"/>
    </row>
    <row r="161" spans="1:17" ht="15" x14ac:dyDescent="0.25">
      <c r="A161" s="544" t="s">
        <v>22</v>
      </c>
      <c r="B161" s="546" t="s">
        <v>28</v>
      </c>
      <c r="C161" s="546"/>
      <c r="D161" s="546"/>
      <c r="E161" s="546"/>
      <c r="F161" s="546" t="s">
        <v>29</v>
      </c>
      <c r="G161" s="546"/>
      <c r="H161" s="546"/>
      <c r="I161" s="546"/>
      <c r="J161" s="546" t="s">
        <v>30</v>
      </c>
      <c r="K161" s="546"/>
      <c r="L161" s="546"/>
      <c r="M161" s="375"/>
      <c r="N161" s="546" t="s">
        <v>31</v>
      </c>
      <c r="O161" s="546"/>
      <c r="P161" s="546"/>
      <c r="Q161" s="553"/>
    </row>
    <row r="162" spans="1:17" ht="15" x14ac:dyDescent="0.25">
      <c r="A162" s="545"/>
      <c r="B162" s="170" t="s">
        <v>23</v>
      </c>
      <c r="C162" s="147" t="s">
        <v>24</v>
      </c>
      <c r="D162" s="147" t="s">
        <v>25</v>
      </c>
      <c r="E162" s="170" t="s">
        <v>26</v>
      </c>
      <c r="F162" s="170" t="s">
        <v>23</v>
      </c>
      <c r="G162" s="147" t="s">
        <v>24</v>
      </c>
      <c r="H162" s="147" t="s">
        <v>25</v>
      </c>
      <c r="I162" s="170" t="s">
        <v>26</v>
      </c>
      <c r="J162" s="170" t="s">
        <v>23</v>
      </c>
      <c r="K162" s="147" t="s">
        <v>24</v>
      </c>
      <c r="L162" s="147" t="s">
        <v>25</v>
      </c>
      <c r="M162" s="147" t="s">
        <v>26</v>
      </c>
      <c r="N162" s="170" t="s">
        <v>23</v>
      </c>
      <c r="O162" s="147" t="s">
        <v>24</v>
      </c>
      <c r="P162" s="147" t="s">
        <v>25</v>
      </c>
      <c r="Q162" s="148" t="s">
        <v>26</v>
      </c>
    </row>
    <row r="163" spans="1:17" ht="15" x14ac:dyDescent="0.25">
      <c r="A163" s="146" t="s">
        <v>9</v>
      </c>
      <c r="B163" s="171">
        <v>1.9574944071588368E-3</v>
      </c>
      <c r="C163" s="171">
        <v>4.5208799403430276E-2</v>
      </c>
      <c r="D163" s="171">
        <v>0.1477442207307979</v>
      </c>
      <c r="E163" s="171">
        <v>4.4183445190156601E-2</v>
      </c>
      <c r="F163" s="171">
        <v>2.7964205816554809E-4</v>
      </c>
      <c r="G163" s="171">
        <v>3.803131991051454E-2</v>
      </c>
      <c r="H163" s="171">
        <v>0.17058165548098433</v>
      </c>
      <c r="I163" s="171">
        <v>0.11549217002237136</v>
      </c>
      <c r="J163" s="171"/>
      <c r="K163" s="171">
        <v>9.3214019388516026E-5</v>
      </c>
      <c r="L163" s="171">
        <v>6.8046234153616705E-3</v>
      </c>
      <c r="M163" s="171">
        <v>1.6964951528709919E-2</v>
      </c>
      <c r="N163" s="171"/>
      <c r="O163" s="171"/>
      <c r="P163" s="171">
        <v>0</v>
      </c>
      <c r="Q163" s="171">
        <v>2.0507084265473526E-3</v>
      </c>
    </row>
    <row r="164" spans="1:17" ht="15" x14ac:dyDescent="0.25">
      <c r="A164" s="146" t="s">
        <v>13</v>
      </c>
      <c r="B164" s="171">
        <v>3.3836689038031317E-2</v>
      </c>
      <c r="C164" s="171">
        <v>0.11428038777032065</v>
      </c>
      <c r="D164" s="171">
        <v>8.1189410887397465E-2</v>
      </c>
      <c r="E164" s="171">
        <v>4.0641312453392989E-2</v>
      </c>
      <c r="F164" s="171">
        <v>3.5421327367636092E-3</v>
      </c>
      <c r="G164" s="171">
        <v>4.6234153616703952E-2</v>
      </c>
      <c r="H164" s="171">
        <v>6.012304250559284E-2</v>
      </c>
      <c r="I164" s="171">
        <v>2.2930648769574943E-2</v>
      </c>
      <c r="J164" s="171"/>
      <c r="K164" s="171">
        <v>1.8642803877703205E-4</v>
      </c>
      <c r="L164" s="171">
        <v>2.7964205816554811E-3</v>
      </c>
      <c r="M164" s="171">
        <v>3.4489187173750934E-3</v>
      </c>
      <c r="N164" s="171"/>
      <c r="O164" s="171"/>
      <c r="P164" s="171">
        <v>2.7964205816554809E-4</v>
      </c>
      <c r="Q164" s="171">
        <v>1.1185682326621924E-3</v>
      </c>
    </row>
    <row r="165" spans="1:17" ht="15" x14ac:dyDescent="0.25">
      <c r="A165" s="146" t="s">
        <v>14</v>
      </c>
      <c r="B165" s="171">
        <v>3.5794183445190156E-2</v>
      </c>
      <c r="C165" s="171">
        <v>0.15948918717375093</v>
      </c>
      <c r="D165" s="171">
        <v>0.22893363161819538</v>
      </c>
      <c r="E165" s="171">
        <v>8.4824757643549589E-2</v>
      </c>
      <c r="F165" s="171">
        <v>3.8217747949291572E-3</v>
      </c>
      <c r="G165" s="171">
        <v>8.4265473527218498E-2</v>
      </c>
      <c r="H165" s="171">
        <v>0.23070469798657717</v>
      </c>
      <c r="I165" s="171">
        <v>0.13842281879194632</v>
      </c>
      <c r="J165" s="171"/>
      <c r="K165" s="171">
        <v>2.7964205816554809E-4</v>
      </c>
      <c r="L165" s="171">
        <v>9.6010439970171512E-3</v>
      </c>
      <c r="M165" s="171">
        <v>2.0413870246085011E-2</v>
      </c>
      <c r="N165" s="171"/>
      <c r="O165" s="171"/>
      <c r="P165" s="171">
        <v>2.7964205816554809E-4</v>
      </c>
      <c r="Q165" s="171">
        <v>3.169276659209545E-3</v>
      </c>
    </row>
    <row r="166" spans="1:17" ht="15" x14ac:dyDescent="0.25">
      <c r="A166" s="349"/>
      <c r="B166" s="1"/>
      <c r="C166" s="1"/>
      <c r="D166" s="1"/>
      <c r="E166" s="1"/>
      <c r="F166" s="1"/>
      <c r="G166" s="1"/>
      <c r="H166" s="1"/>
      <c r="I166" s="1"/>
      <c r="J166" s="1"/>
      <c r="K166" s="1"/>
      <c r="L166" s="1"/>
      <c r="M166" s="1"/>
    </row>
    <row r="167" spans="1:17" ht="15" x14ac:dyDescent="0.25">
      <c r="A167" s="349"/>
      <c r="B167" s="1"/>
      <c r="C167" s="1"/>
      <c r="D167" s="1"/>
      <c r="E167" s="1"/>
      <c r="F167" s="1"/>
      <c r="G167" s="1"/>
      <c r="H167" s="1"/>
      <c r="I167" s="1"/>
      <c r="J167" s="1"/>
      <c r="K167" s="1"/>
      <c r="L167" s="1"/>
      <c r="M167" s="1"/>
    </row>
    <row r="168" spans="1:17" ht="50.25" customHeight="1" x14ac:dyDescent="0.25">
      <c r="A168" s="541" t="s">
        <v>112</v>
      </c>
      <c r="B168" s="542"/>
      <c r="C168" s="542"/>
      <c r="D168" s="542"/>
      <c r="E168" s="542"/>
      <c r="F168" s="542"/>
      <c r="G168" s="542"/>
      <c r="H168" s="542"/>
      <c r="I168" s="543"/>
      <c r="J168" s="1"/>
      <c r="K168" s="1"/>
      <c r="L168" s="1"/>
      <c r="M168" s="18"/>
    </row>
    <row r="169" spans="1:17" ht="15" x14ac:dyDescent="0.25">
      <c r="A169" s="544" t="s">
        <v>22</v>
      </c>
      <c r="B169" s="546" t="s">
        <v>32</v>
      </c>
      <c r="C169" s="546"/>
      <c r="D169" s="546" t="s">
        <v>33</v>
      </c>
      <c r="E169" s="546"/>
      <c r="F169" s="546" t="s">
        <v>34</v>
      </c>
      <c r="G169" s="546"/>
      <c r="H169" s="546" t="s">
        <v>35</v>
      </c>
      <c r="I169" s="547"/>
      <c r="J169" s="1"/>
      <c r="K169" s="1"/>
      <c r="L169" s="1"/>
      <c r="M169" s="1"/>
    </row>
    <row r="170" spans="1:17" ht="15" x14ac:dyDescent="0.25">
      <c r="A170" s="545"/>
      <c r="B170" s="147" t="s">
        <v>11</v>
      </c>
      <c r="C170" s="147" t="s">
        <v>12</v>
      </c>
      <c r="D170" s="147" t="s">
        <v>11</v>
      </c>
      <c r="E170" s="147" t="s">
        <v>12</v>
      </c>
      <c r="F170" s="147" t="s">
        <v>11</v>
      </c>
      <c r="G170" s="147" t="s">
        <v>12</v>
      </c>
      <c r="H170" s="147" t="s">
        <v>11</v>
      </c>
      <c r="I170" s="147" t="s">
        <v>12</v>
      </c>
      <c r="J170" s="1"/>
      <c r="K170" s="1"/>
      <c r="L170" s="1"/>
      <c r="M170" s="1"/>
    </row>
    <row r="171" spans="1:17" ht="15" x14ac:dyDescent="0.25">
      <c r="A171" s="377" t="s">
        <v>9</v>
      </c>
      <c r="B171" s="149">
        <v>87</v>
      </c>
      <c r="C171" s="149">
        <v>123</v>
      </c>
      <c r="D171" s="149">
        <v>580</v>
      </c>
      <c r="E171" s="149">
        <v>1101</v>
      </c>
      <c r="F171" s="149">
        <v>790</v>
      </c>
      <c r="G171" s="149">
        <v>1510</v>
      </c>
      <c r="H171" s="149">
        <v>1224</v>
      </c>
      <c r="I171" s="150">
        <v>908</v>
      </c>
      <c r="J171" s="1"/>
      <c r="K171" s="1"/>
      <c r="L171" s="1"/>
      <c r="M171" s="1"/>
    </row>
    <row r="172" spans="1:17" ht="15" x14ac:dyDescent="0.25">
      <c r="A172" s="378" t="s">
        <v>13</v>
      </c>
      <c r="B172" s="379">
        <v>343</v>
      </c>
      <c r="C172" s="379">
        <v>2129</v>
      </c>
      <c r="D172" s="379">
        <v>276</v>
      </c>
      <c r="E172" s="379">
        <v>725</v>
      </c>
      <c r="F172" s="379">
        <v>150</v>
      </c>
      <c r="G172" s="379">
        <v>232</v>
      </c>
      <c r="H172" s="379">
        <v>313</v>
      </c>
      <c r="I172" s="380">
        <v>237</v>
      </c>
      <c r="J172" s="1"/>
      <c r="K172" s="1"/>
      <c r="L172" s="1"/>
      <c r="M172" s="1"/>
    </row>
    <row r="173" spans="1:17" ht="15" x14ac:dyDescent="0.25">
      <c r="A173" s="378" t="s">
        <v>14</v>
      </c>
      <c r="B173" s="379">
        <f>SUM(B171:B172)</f>
        <v>430</v>
      </c>
      <c r="C173" s="379">
        <f t="shared" ref="C173:I173" si="21">SUM(C171:C172)</f>
        <v>2252</v>
      </c>
      <c r="D173" s="379">
        <f t="shared" si="21"/>
        <v>856</v>
      </c>
      <c r="E173" s="379">
        <f t="shared" si="21"/>
        <v>1826</v>
      </c>
      <c r="F173" s="379">
        <f t="shared" si="21"/>
        <v>940</v>
      </c>
      <c r="G173" s="379">
        <f t="shared" si="21"/>
        <v>1742</v>
      </c>
      <c r="H173" s="379">
        <f t="shared" si="21"/>
        <v>1537</v>
      </c>
      <c r="I173" s="379">
        <f t="shared" si="21"/>
        <v>1145</v>
      </c>
      <c r="J173" s="1"/>
      <c r="K173" s="1"/>
      <c r="L173" s="1"/>
      <c r="M173" s="1"/>
    </row>
    <row r="174" spans="1:17" ht="15" x14ac:dyDescent="0.25">
      <c r="A174" s="349"/>
      <c r="B174" s="1"/>
      <c r="C174" s="1"/>
      <c r="D174" s="1"/>
      <c r="E174" s="1"/>
      <c r="F174" s="1"/>
      <c r="G174" s="1"/>
      <c r="H174" s="1"/>
      <c r="I174" s="1"/>
      <c r="J174" s="1"/>
      <c r="K174" s="1"/>
      <c r="L174" s="1"/>
      <c r="M174" s="1"/>
    </row>
    <row r="175" spans="1:17" ht="15" x14ac:dyDescent="0.25">
      <c r="A175" s="1"/>
      <c r="B175" s="1"/>
      <c r="C175" s="1"/>
      <c r="D175" s="1"/>
      <c r="E175" s="1"/>
      <c r="F175" s="1"/>
      <c r="G175" s="1"/>
      <c r="H175" s="1"/>
      <c r="I175" s="1"/>
      <c r="J175" s="1"/>
      <c r="K175" s="1"/>
      <c r="L175" s="1"/>
      <c r="M175" s="1"/>
    </row>
    <row r="176" spans="1:17" ht="50.25" customHeight="1" x14ac:dyDescent="0.25">
      <c r="A176" s="525" t="s">
        <v>8</v>
      </c>
      <c r="B176" s="526"/>
      <c r="C176" s="526"/>
      <c r="D176" s="526"/>
      <c r="E176" s="1"/>
      <c r="F176" s="1"/>
      <c r="G176" s="1"/>
      <c r="H176" s="1"/>
      <c r="I176" s="1"/>
      <c r="J176" s="1"/>
      <c r="K176" s="10"/>
      <c r="L176" s="1"/>
      <c r="M176" s="1"/>
    </row>
    <row r="177" spans="1:13" ht="15" x14ac:dyDescent="0.25">
      <c r="A177" s="151" t="s">
        <v>22</v>
      </c>
      <c r="B177" s="374" t="s">
        <v>11</v>
      </c>
      <c r="C177" s="374" t="s">
        <v>12</v>
      </c>
      <c r="D177" s="374" t="s">
        <v>10</v>
      </c>
      <c r="E177" s="1"/>
      <c r="F177" s="1"/>
      <c r="G177" s="1"/>
      <c r="H177" s="1"/>
      <c r="I177" s="1"/>
      <c r="J177" s="1"/>
      <c r="K177" s="1"/>
      <c r="L177" s="1"/>
      <c r="M177" s="1"/>
    </row>
    <row r="178" spans="1:13" ht="15" x14ac:dyDescent="0.25">
      <c r="A178" s="146" t="s">
        <v>9</v>
      </c>
      <c r="B178" s="143">
        <v>0.74673629242819839</v>
      </c>
      <c r="C178" s="143">
        <v>0.7364085667215815</v>
      </c>
      <c r="D178" s="143">
        <v>0.74078760082239448</v>
      </c>
      <c r="E178" s="1"/>
      <c r="F178" s="1"/>
      <c r="G178" s="1"/>
      <c r="H178" s="1"/>
      <c r="I178" s="1"/>
      <c r="J178" s="1"/>
      <c r="K178" s="1"/>
      <c r="L178" s="1"/>
      <c r="M178" s="1"/>
    </row>
    <row r="179" spans="1:13" ht="15" x14ac:dyDescent="0.25">
      <c r="A179" s="146" t="s">
        <v>13</v>
      </c>
      <c r="B179" s="143">
        <v>0.84011090573012936</v>
      </c>
      <c r="C179" s="143">
        <v>0.87752031297020761</v>
      </c>
      <c r="D179" s="143">
        <v>0.86833144154370034</v>
      </c>
      <c r="E179" s="1"/>
      <c r="F179" s="1"/>
      <c r="G179" s="1"/>
      <c r="H179" s="1"/>
      <c r="I179" s="1"/>
      <c r="J179" s="1"/>
      <c r="K179" s="1"/>
      <c r="L179" s="1"/>
      <c r="M179" s="1"/>
    </row>
    <row r="180" spans="1:13" ht="15" x14ac:dyDescent="0.25">
      <c r="A180" s="146" t="s">
        <v>14</v>
      </c>
      <c r="B180" s="143">
        <v>0.77358490566037741</v>
      </c>
      <c r="C180" s="143">
        <v>0.80373295046661886</v>
      </c>
      <c r="D180" s="143">
        <v>0.79315809097688295</v>
      </c>
      <c r="E180" s="1"/>
      <c r="F180" s="1"/>
      <c r="G180" s="1"/>
      <c r="H180" s="1"/>
      <c r="I180" s="1"/>
      <c r="J180" s="1"/>
      <c r="K180" s="1"/>
      <c r="L180" s="1"/>
      <c r="M180" s="1"/>
    </row>
    <row r="181" spans="1:13" ht="15" x14ac:dyDescent="0.25">
      <c r="A181" s="19"/>
      <c r="B181" s="1"/>
      <c r="C181" s="1"/>
      <c r="D181" s="1"/>
      <c r="E181" s="1"/>
      <c r="F181" s="1"/>
      <c r="G181" s="1"/>
      <c r="H181" s="1"/>
      <c r="I181" s="1"/>
      <c r="J181" s="1"/>
      <c r="K181" s="1"/>
      <c r="L181" s="1"/>
      <c r="M181" s="1"/>
    </row>
    <row r="182" spans="1:13" ht="15" x14ac:dyDescent="0.25">
      <c r="A182" s="19"/>
      <c r="B182" s="1"/>
      <c r="C182" s="1"/>
      <c r="D182" s="1"/>
      <c r="E182" s="1"/>
      <c r="F182" s="1"/>
      <c r="G182" s="1"/>
      <c r="H182" s="1"/>
      <c r="I182" s="1"/>
      <c r="J182" s="1"/>
      <c r="K182" s="1"/>
      <c r="L182" s="1"/>
      <c r="M182" s="1"/>
    </row>
    <row r="183" spans="1:13" ht="50.25" customHeight="1" x14ac:dyDescent="0.25">
      <c r="A183" s="525" t="s">
        <v>242</v>
      </c>
      <c r="B183" s="526"/>
      <c r="C183" s="526"/>
      <c r="D183" s="526"/>
      <c r="E183" s="1"/>
      <c r="F183" s="1"/>
      <c r="G183" s="1"/>
      <c r="H183" s="1"/>
      <c r="I183" s="1"/>
      <c r="J183" s="1"/>
      <c r="K183" s="1"/>
      <c r="L183" s="1"/>
      <c r="M183" s="1"/>
    </row>
    <row r="184" spans="1:13" ht="15" x14ac:dyDescent="0.25">
      <c r="A184" s="151" t="s">
        <v>113</v>
      </c>
      <c r="B184" s="374" t="s">
        <v>11</v>
      </c>
      <c r="C184" s="374" t="s">
        <v>12</v>
      </c>
      <c r="D184" s="374" t="s">
        <v>10</v>
      </c>
      <c r="E184" s="1"/>
      <c r="F184" s="1"/>
      <c r="G184" s="1"/>
      <c r="H184" s="1"/>
      <c r="I184" s="1"/>
      <c r="J184" s="1"/>
      <c r="K184" s="1"/>
      <c r="L184" s="1"/>
      <c r="M184" s="1"/>
    </row>
    <row r="185" spans="1:13" ht="15" x14ac:dyDescent="0.25">
      <c r="A185" s="146" t="s">
        <v>28</v>
      </c>
      <c r="B185" s="143">
        <v>0.59713855421686746</v>
      </c>
      <c r="C185" s="143">
        <v>0.74667311879990317</v>
      </c>
      <c r="D185" s="143">
        <v>0.7103094671305622</v>
      </c>
      <c r="E185" s="1"/>
      <c r="F185" s="1"/>
      <c r="G185" s="1"/>
      <c r="H185" s="1"/>
      <c r="I185" s="1"/>
      <c r="J185" s="1"/>
      <c r="K185" s="1"/>
      <c r="L185" s="1"/>
      <c r="M185" s="1"/>
    </row>
    <row r="186" spans="1:13" ht="15" x14ac:dyDescent="0.25">
      <c r="A186" s="146" t="s">
        <v>29</v>
      </c>
      <c r="B186" s="143">
        <v>0.85675182481751821</v>
      </c>
      <c r="C186" s="143">
        <v>0.88241798746774791</v>
      </c>
      <c r="D186" s="143">
        <v>0.87094801223241591</v>
      </c>
      <c r="E186" s="1"/>
      <c r="F186" s="1"/>
      <c r="G186" s="1"/>
      <c r="H186" s="1"/>
      <c r="I186" s="1"/>
      <c r="J186" s="1"/>
      <c r="K186" s="1"/>
      <c r="L186" s="1"/>
      <c r="M186" s="1"/>
    </row>
    <row r="187" spans="1:13" ht="15" x14ac:dyDescent="0.25">
      <c r="A187" s="146" t="s">
        <v>30</v>
      </c>
      <c r="B187" s="143">
        <v>0.98578199052132698</v>
      </c>
      <c r="C187" s="143">
        <v>0.99122807017543857</v>
      </c>
      <c r="D187" s="143">
        <v>0.98769230769230765</v>
      </c>
      <c r="E187" s="1"/>
      <c r="F187" s="1"/>
      <c r="G187" s="1"/>
      <c r="H187" s="1"/>
      <c r="I187" s="1"/>
      <c r="J187" s="1"/>
      <c r="K187" s="1"/>
      <c r="L187" s="1"/>
      <c r="M187" s="1"/>
    </row>
    <row r="188" spans="1:13" ht="15" x14ac:dyDescent="0.25">
      <c r="A188" s="146" t="s">
        <v>31</v>
      </c>
      <c r="B188" s="143">
        <v>1</v>
      </c>
      <c r="C188" s="143">
        <v>1</v>
      </c>
      <c r="D188" s="143">
        <v>1</v>
      </c>
      <c r="E188" s="1"/>
      <c r="F188" s="1"/>
      <c r="G188" s="1"/>
      <c r="H188" s="1"/>
      <c r="I188" s="1"/>
      <c r="J188" s="1"/>
      <c r="K188" s="1"/>
      <c r="L188" s="1"/>
      <c r="M188" s="1"/>
    </row>
    <row r="189" spans="1:13" ht="15" x14ac:dyDescent="0.25">
      <c r="A189" s="146" t="s">
        <v>10</v>
      </c>
      <c r="B189" s="143">
        <v>0.77358490566037741</v>
      </c>
      <c r="C189" s="143">
        <v>0.80373295046661886</v>
      </c>
      <c r="D189" s="143">
        <v>0.79315809097688295</v>
      </c>
      <c r="E189" s="1"/>
      <c r="F189" s="1"/>
      <c r="G189" s="1"/>
      <c r="H189" s="1"/>
      <c r="I189" s="1"/>
      <c r="J189" s="1"/>
      <c r="K189" s="1"/>
      <c r="L189" s="1"/>
      <c r="M189" s="1"/>
    </row>
    <row r="190" spans="1:13" ht="15" x14ac:dyDescent="0.25">
      <c r="A190" s="1"/>
      <c r="B190" s="1"/>
      <c r="C190" s="1"/>
      <c r="D190" s="1"/>
      <c r="E190" s="1"/>
      <c r="F190" s="1"/>
      <c r="G190" s="1"/>
      <c r="H190" s="1"/>
      <c r="I190" s="1"/>
      <c r="J190" s="1"/>
      <c r="K190" s="1"/>
      <c r="L190" s="1"/>
      <c r="M190" s="1"/>
    </row>
    <row r="191" spans="1:13" ht="15" x14ac:dyDescent="0.25">
      <c r="A191" s="1"/>
      <c r="B191" s="1"/>
      <c r="C191" s="1"/>
      <c r="D191" s="1"/>
      <c r="E191" s="1"/>
      <c r="F191" s="1"/>
      <c r="G191" s="1"/>
      <c r="H191" s="1"/>
      <c r="I191" s="1"/>
      <c r="J191" s="1"/>
      <c r="K191" s="1"/>
      <c r="L191" s="1"/>
      <c r="M191" s="1"/>
    </row>
    <row r="192" spans="1:13" ht="50.25" customHeight="1" x14ac:dyDescent="0.25">
      <c r="A192" s="525" t="s">
        <v>242</v>
      </c>
      <c r="B192" s="526"/>
      <c r="C192" s="526"/>
      <c r="D192" s="526"/>
      <c r="E192" s="1"/>
      <c r="F192" s="1"/>
      <c r="G192" s="1"/>
      <c r="H192" s="1"/>
      <c r="I192" s="1"/>
      <c r="J192" s="1"/>
      <c r="K192" s="1"/>
      <c r="L192" s="1"/>
      <c r="M192" s="1"/>
    </row>
    <row r="193" spans="1:13" ht="50.25" customHeight="1" x14ac:dyDescent="0.25">
      <c r="A193" s="151" t="s">
        <v>114</v>
      </c>
      <c r="B193" s="374" t="s">
        <v>11</v>
      </c>
      <c r="C193" s="374" t="s">
        <v>12</v>
      </c>
      <c r="D193" s="374" t="s">
        <v>10</v>
      </c>
      <c r="E193" s="1"/>
      <c r="F193" s="1"/>
      <c r="G193" s="1"/>
      <c r="H193" s="1"/>
      <c r="I193" s="1"/>
      <c r="J193" s="1"/>
      <c r="K193" s="1"/>
      <c r="L193" s="1"/>
      <c r="M193" s="1"/>
    </row>
    <row r="194" spans="1:13" ht="15" x14ac:dyDescent="0.25">
      <c r="A194" s="146" t="s">
        <v>115</v>
      </c>
      <c r="B194" s="143">
        <v>0.56279069767441858</v>
      </c>
      <c r="C194" s="143">
        <v>0.80106571936056836</v>
      </c>
      <c r="D194" s="143">
        <v>0.76286353467561518</v>
      </c>
      <c r="E194" s="1"/>
      <c r="F194" s="1"/>
      <c r="G194" s="1"/>
      <c r="H194" s="1"/>
      <c r="I194" s="1"/>
      <c r="J194" s="1"/>
      <c r="K194" s="1"/>
      <c r="L194" s="1"/>
      <c r="M194" s="1"/>
    </row>
    <row r="195" spans="1:13" ht="15" x14ac:dyDescent="0.25">
      <c r="A195" s="146" t="s">
        <v>33</v>
      </c>
      <c r="B195" s="143">
        <v>0.63317757009345799</v>
      </c>
      <c r="C195" s="143">
        <v>0.70043811610076667</v>
      </c>
      <c r="D195" s="143">
        <v>0.67897091722595082</v>
      </c>
      <c r="E195" s="1"/>
      <c r="F195" s="1"/>
      <c r="G195" s="1"/>
      <c r="H195" s="1"/>
      <c r="I195" s="1"/>
      <c r="J195" s="1"/>
      <c r="K195" s="1"/>
      <c r="L195" s="1"/>
      <c r="M195" s="1"/>
    </row>
    <row r="196" spans="1:13" ht="15" x14ac:dyDescent="0.25">
      <c r="A196" s="146" t="s">
        <v>34</v>
      </c>
      <c r="B196" s="143">
        <v>0.77446808510638299</v>
      </c>
      <c r="C196" s="143">
        <v>0.82950631458094148</v>
      </c>
      <c r="D196" s="143">
        <v>0.8102162565249813</v>
      </c>
      <c r="E196" s="1"/>
      <c r="F196" s="1"/>
      <c r="G196" s="1"/>
      <c r="H196" s="1"/>
      <c r="I196" s="1"/>
      <c r="J196" s="1"/>
      <c r="K196" s="1"/>
      <c r="L196" s="1"/>
      <c r="M196" s="1"/>
    </row>
    <row r="197" spans="1:13" ht="15" x14ac:dyDescent="0.25">
      <c r="A197" s="146" t="s">
        <v>35</v>
      </c>
      <c r="B197" s="143">
        <v>0.91021470396877036</v>
      </c>
      <c r="C197" s="143">
        <v>0.93449781659388642</v>
      </c>
      <c r="D197" s="143">
        <v>0.92058165548098436</v>
      </c>
      <c r="E197" s="1"/>
      <c r="F197" s="1"/>
      <c r="G197" s="1"/>
      <c r="H197" s="1"/>
      <c r="I197" s="1"/>
      <c r="J197" s="1"/>
      <c r="K197" s="1"/>
      <c r="L197" s="1"/>
      <c r="M197" s="1"/>
    </row>
    <row r="198" spans="1:13" ht="15" x14ac:dyDescent="0.25">
      <c r="A198" s="146" t="s">
        <v>10</v>
      </c>
      <c r="B198" s="143">
        <v>0.77358490566037741</v>
      </c>
      <c r="C198" s="143">
        <v>0.80373295046661886</v>
      </c>
      <c r="D198" s="143">
        <v>0.79315809097688295</v>
      </c>
      <c r="E198" s="1"/>
      <c r="F198" s="1"/>
      <c r="G198" s="1"/>
      <c r="H198" s="1"/>
      <c r="I198" s="1"/>
      <c r="J198" s="1"/>
      <c r="K198" s="1"/>
      <c r="L198" s="1"/>
      <c r="M198" s="1"/>
    </row>
    <row r="199" spans="1:13" ht="15" x14ac:dyDescent="0.25">
      <c r="A199" s="1"/>
      <c r="B199" s="1"/>
      <c r="C199" s="1"/>
      <c r="D199" s="1"/>
      <c r="E199" s="1"/>
      <c r="F199" s="1"/>
      <c r="G199" s="1"/>
      <c r="H199" s="1"/>
      <c r="I199" s="1"/>
      <c r="J199" s="1"/>
      <c r="K199" s="1"/>
      <c r="L199" s="1"/>
      <c r="M199" s="1"/>
    </row>
    <row r="200" spans="1:13" ht="15" x14ac:dyDescent="0.25">
      <c r="A200" s="1"/>
      <c r="B200" s="1"/>
      <c r="C200" s="1"/>
      <c r="D200" s="1"/>
      <c r="E200" s="1"/>
      <c r="F200" s="1"/>
      <c r="G200" s="1"/>
      <c r="H200" s="1"/>
      <c r="I200" s="1"/>
      <c r="J200" s="1"/>
      <c r="K200" s="1"/>
      <c r="L200" s="1"/>
      <c r="M200" s="1"/>
    </row>
    <row r="201" spans="1:13" ht="15" x14ac:dyDescent="0.25">
      <c r="A201" s="531" t="s">
        <v>222</v>
      </c>
      <c r="B201" s="532"/>
      <c r="C201" s="532"/>
      <c r="D201" s="532"/>
      <c r="E201" s="532"/>
      <c r="F201" s="532"/>
      <c r="G201" s="532"/>
      <c r="H201" s="1"/>
      <c r="I201" s="1"/>
      <c r="J201" s="1"/>
      <c r="K201" s="1"/>
      <c r="L201" s="1"/>
      <c r="M201" s="1"/>
    </row>
    <row r="202" spans="1:13" ht="50.25" customHeight="1" x14ac:dyDescent="0.25">
      <c r="A202" s="525" t="s">
        <v>241</v>
      </c>
      <c r="B202" s="525"/>
      <c r="C202" s="525"/>
      <c r="D202" s="525"/>
      <c r="E202" s="525"/>
      <c r="F202" s="525"/>
      <c r="G202" s="525"/>
      <c r="H202" s="1"/>
      <c r="I202" s="1"/>
      <c r="J202" s="1"/>
      <c r="K202" s="1"/>
      <c r="L202" s="1"/>
      <c r="M202" s="1"/>
    </row>
    <row r="203" spans="1:13" ht="50.25" customHeight="1" x14ac:dyDescent="0.25">
      <c r="A203" s="539" t="s">
        <v>22</v>
      </c>
      <c r="B203" s="529" t="s">
        <v>36</v>
      </c>
      <c r="C203" s="529"/>
      <c r="D203" s="529" t="s">
        <v>37</v>
      </c>
      <c r="E203" s="529"/>
      <c r="F203" s="529" t="s">
        <v>116</v>
      </c>
      <c r="G203" s="529"/>
      <c r="H203" s="1"/>
      <c r="I203" s="1"/>
      <c r="J203" s="1"/>
      <c r="K203" s="1"/>
      <c r="L203" s="1"/>
      <c r="M203" s="1"/>
    </row>
    <row r="204" spans="1:13" ht="50.25" customHeight="1" x14ac:dyDescent="0.25">
      <c r="A204" s="540"/>
      <c r="B204" s="374" t="s">
        <v>38</v>
      </c>
      <c r="C204" s="374" t="s">
        <v>39</v>
      </c>
      <c r="D204" s="374" t="s">
        <v>38</v>
      </c>
      <c r="E204" s="374" t="s">
        <v>39</v>
      </c>
      <c r="F204" s="374" t="s">
        <v>38</v>
      </c>
      <c r="G204" s="374" t="s">
        <v>39</v>
      </c>
      <c r="H204" s="1"/>
      <c r="I204" s="1"/>
      <c r="J204" s="1"/>
      <c r="K204" s="1"/>
      <c r="L204" s="1"/>
      <c r="M204" s="1"/>
    </row>
    <row r="205" spans="1:13" ht="15" x14ac:dyDescent="0.25">
      <c r="A205" s="146" t="s">
        <v>9</v>
      </c>
      <c r="B205" s="143">
        <v>0.2050477069065233</v>
      </c>
      <c r="C205" s="143">
        <v>0.10442179884802825</v>
      </c>
      <c r="D205" s="143">
        <v>0.59729300932203833</v>
      </c>
      <c r="E205" s="143">
        <v>0.39514789828749353</v>
      </c>
      <c r="F205" s="143">
        <v>0.26336574330607526</v>
      </c>
      <c r="G205" s="143">
        <v>0.13063558823529403</v>
      </c>
      <c r="H205" s="1"/>
      <c r="I205" s="1"/>
      <c r="J205" s="1"/>
      <c r="K205" s="1"/>
      <c r="L205" s="1"/>
      <c r="M205" s="1"/>
    </row>
    <row r="206" spans="1:13" ht="15" x14ac:dyDescent="0.25">
      <c r="A206" s="146" t="s">
        <v>13</v>
      </c>
      <c r="B206" s="143">
        <v>0.46090830980835235</v>
      </c>
      <c r="C206" s="143">
        <v>8.9090287037037058E-2</v>
      </c>
      <c r="D206" s="143">
        <v>0.57010620243024079</v>
      </c>
      <c r="E206" s="143">
        <v>0.22796184210526321</v>
      </c>
      <c r="F206" s="143">
        <v>0.47469836090775686</v>
      </c>
      <c r="G206" s="143">
        <v>9.5475013398440362E-2</v>
      </c>
      <c r="H206" s="1"/>
      <c r="I206" s="1"/>
      <c r="J206" s="1"/>
      <c r="K206" s="1"/>
      <c r="L206" s="1"/>
      <c r="M206" s="1"/>
    </row>
    <row r="207" spans="1:13" ht="15" x14ac:dyDescent="0.25">
      <c r="A207" s="146" t="s">
        <v>14</v>
      </c>
      <c r="B207" s="143">
        <v>0.33303506844419167</v>
      </c>
      <c r="C207" s="143">
        <v>0.1712432432432433</v>
      </c>
      <c r="D207" s="143">
        <v>0.60709849323622922</v>
      </c>
      <c r="E207" s="143">
        <v>0.25</v>
      </c>
      <c r="F207" s="143">
        <v>0.37216535415465052</v>
      </c>
      <c r="G207" s="143">
        <v>0.20259166666666673</v>
      </c>
      <c r="H207" s="1"/>
      <c r="I207" s="1"/>
      <c r="J207" s="1"/>
      <c r="K207" s="1"/>
      <c r="L207" s="1"/>
      <c r="M207" s="1"/>
    </row>
    <row r="208" spans="1:13" ht="15" x14ac:dyDescent="0.25">
      <c r="A208" s="1"/>
      <c r="B208" s="1"/>
      <c r="C208" s="1"/>
      <c r="D208" s="1"/>
      <c r="E208" s="1"/>
      <c r="F208" s="1"/>
      <c r="G208" s="1"/>
      <c r="H208" s="1"/>
      <c r="I208" s="1"/>
      <c r="J208" s="1"/>
      <c r="K208" s="1"/>
      <c r="L208" s="1"/>
      <c r="M208" s="1"/>
    </row>
    <row r="209" spans="1:13" ht="15" x14ac:dyDescent="0.25">
      <c r="A209" s="1"/>
      <c r="B209" s="1"/>
      <c r="C209" s="1"/>
      <c r="D209" s="1"/>
      <c r="E209" s="1"/>
      <c r="F209" s="1"/>
      <c r="G209" s="1"/>
      <c r="H209" s="1"/>
      <c r="I209" s="1"/>
      <c r="J209" s="1"/>
      <c r="K209" s="1"/>
      <c r="L209" s="1"/>
      <c r="M209" s="1"/>
    </row>
    <row r="210" spans="1:13" ht="50.25" customHeight="1" x14ac:dyDescent="0.25">
      <c r="A210" s="525" t="s">
        <v>241</v>
      </c>
      <c r="B210" s="526"/>
      <c r="C210" s="526"/>
      <c r="D210" s="526"/>
      <c r="E210" s="526"/>
      <c r="F210" s="526"/>
      <c r="G210" s="526"/>
      <c r="H210" s="1"/>
      <c r="I210" s="1"/>
      <c r="J210" s="1"/>
      <c r="K210" s="1"/>
      <c r="L210" s="1"/>
      <c r="M210" s="1"/>
    </row>
    <row r="211" spans="1:13" ht="50.25" customHeight="1" x14ac:dyDescent="0.25">
      <c r="A211" s="529" t="s">
        <v>82</v>
      </c>
      <c r="B211" s="529" t="s">
        <v>36</v>
      </c>
      <c r="C211" s="529"/>
      <c r="D211" s="529" t="s">
        <v>37</v>
      </c>
      <c r="E211" s="529"/>
      <c r="F211" s="529" t="s">
        <v>116</v>
      </c>
      <c r="G211" s="529"/>
      <c r="H211" s="1"/>
      <c r="I211" s="1"/>
      <c r="J211" s="1"/>
      <c r="K211" s="1"/>
      <c r="L211" s="1"/>
      <c r="M211" s="1"/>
    </row>
    <row r="212" spans="1:13" ht="50.25" customHeight="1" x14ac:dyDescent="0.25">
      <c r="A212" s="530"/>
      <c r="B212" s="239" t="s">
        <v>38</v>
      </c>
      <c r="C212" s="239" t="s">
        <v>39</v>
      </c>
      <c r="D212" s="239" t="s">
        <v>38</v>
      </c>
      <c r="E212" s="239" t="s">
        <v>39</v>
      </c>
      <c r="F212" s="239" t="s">
        <v>38</v>
      </c>
      <c r="G212" s="239" t="s">
        <v>39</v>
      </c>
      <c r="H212" s="1"/>
      <c r="I212" s="1"/>
      <c r="J212" s="1"/>
      <c r="K212" s="1"/>
      <c r="L212" s="1"/>
      <c r="M212" s="1"/>
    </row>
    <row r="213" spans="1:13" ht="15" x14ac:dyDescent="0.25">
      <c r="A213" s="146" t="s">
        <v>28</v>
      </c>
      <c r="B213" s="143">
        <v>0.18993030511003284</v>
      </c>
      <c r="C213" s="143">
        <v>0.16666666666666666</v>
      </c>
      <c r="D213" s="143">
        <v>-0.3112374914242183</v>
      </c>
      <c r="E213" s="143">
        <v>-1.2051983249999998</v>
      </c>
      <c r="F213" s="143">
        <v>0.17103629223636813</v>
      </c>
      <c r="G213" s="143">
        <v>0.12871174459990947</v>
      </c>
      <c r="H213" s="1"/>
      <c r="I213" s="1"/>
      <c r="J213" s="1"/>
      <c r="K213" s="1"/>
      <c r="L213" s="1"/>
      <c r="M213" s="1"/>
    </row>
    <row r="214" spans="1:13" ht="15" x14ac:dyDescent="0.25">
      <c r="A214" s="146" t="s">
        <v>29</v>
      </c>
      <c r="B214" s="143">
        <v>0.15745283121796266</v>
      </c>
      <c r="C214" s="143">
        <v>0.13705882352941176</v>
      </c>
      <c r="D214" s="143">
        <v>0.18492145261605247</v>
      </c>
      <c r="E214" s="143">
        <v>0.19554376828933678</v>
      </c>
      <c r="F214" s="143">
        <v>0.15996700622587262</v>
      </c>
      <c r="G214" s="143">
        <v>0.14401698360248177</v>
      </c>
      <c r="H214" s="1"/>
      <c r="I214" s="1"/>
      <c r="J214" s="1"/>
      <c r="K214" s="1"/>
      <c r="L214" s="1"/>
      <c r="M214" s="1"/>
    </row>
    <row r="215" spans="1:13" ht="15" x14ac:dyDescent="0.25">
      <c r="A215" s="146" t="s">
        <v>30</v>
      </c>
      <c r="B215" s="143">
        <v>9.9128626369201556E-2</v>
      </c>
      <c r="C215" s="143">
        <v>0.10394012671792748</v>
      </c>
      <c r="D215" s="143">
        <v>0</v>
      </c>
      <c r="E215" s="143">
        <v>0.11406521739130435</v>
      </c>
      <c r="F215" s="143">
        <v>0.12085386823058455</v>
      </c>
      <c r="G215" s="143">
        <v>0.11050932221041693</v>
      </c>
      <c r="H215" s="1"/>
      <c r="I215" s="1"/>
      <c r="J215" s="1"/>
      <c r="K215" s="1"/>
      <c r="L215" s="1"/>
      <c r="M215" s="1"/>
    </row>
    <row r="216" spans="1:13" ht="15" x14ac:dyDescent="0.25">
      <c r="A216" s="146" t="s">
        <v>31</v>
      </c>
      <c r="B216" s="143">
        <v>4.0264153664510562E-2</v>
      </c>
      <c r="C216" s="143">
        <v>-0.11586160714285715</v>
      </c>
      <c r="D216" s="143">
        <v>0.16167302028287647</v>
      </c>
      <c r="E216" s="143">
        <v>-0.26571428571428574</v>
      </c>
      <c r="F216" s="143">
        <v>0.10044734680144915</v>
      </c>
      <c r="G216" s="143">
        <v>-0.12012091898428053</v>
      </c>
      <c r="H216" s="1"/>
      <c r="I216" s="1"/>
      <c r="J216" s="1"/>
      <c r="K216" s="1"/>
      <c r="L216" s="1"/>
      <c r="M216" s="1"/>
    </row>
    <row r="217" spans="1:13" ht="15" x14ac:dyDescent="0.25">
      <c r="A217" s="146" t="s">
        <v>10</v>
      </c>
      <c r="B217" s="143">
        <v>0.33303506844419173</v>
      </c>
      <c r="C217" s="143">
        <v>0.1712432432432433</v>
      </c>
      <c r="D217" s="143">
        <v>0.60709849323622889</v>
      </c>
      <c r="E217" s="143">
        <v>0.25</v>
      </c>
      <c r="F217" s="143">
        <v>0.37216535415464858</v>
      </c>
      <c r="G217" s="143">
        <v>0.20259166666666673</v>
      </c>
      <c r="H217" s="1"/>
      <c r="I217" s="1"/>
      <c r="J217" s="1"/>
      <c r="K217" s="1"/>
      <c r="L217" s="1"/>
      <c r="M217" s="1"/>
    </row>
    <row r="218" spans="1:13" ht="15" x14ac:dyDescent="0.25">
      <c r="A218" s="1"/>
      <c r="B218" s="1"/>
      <c r="C218" s="1"/>
      <c r="D218" s="1"/>
      <c r="E218" s="1"/>
      <c r="F218" s="1"/>
      <c r="G218" s="1"/>
      <c r="H218" s="1"/>
      <c r="I218" s="1"/>
      <c r="J218" s="1"/>
      <c r="K218" s="1"/>
      <c r="L218" s="1"/>
      <c r="M218" s="1"/>
    </row>
    <row r="219" spans="1:13" ht="15" x14ac:dyDescent="0.25">
      <c r="A219" s="1"/>
      <c r="B219" s="1"/>
      <c r="C219" s="1"/>
      <c r="D219" s="1"/>
      <c r="E219" s="1"/>
      <c r="F219" s="1"/>
      <c r="G219" s="1"/>
      <c r="H219" s="1"/>
      <c r="I219" s="1"/>
      <c r="J219" s="1"/>
      <c r="K219" s="1"/>
      <c r="L219" s="1"/>
      <c r="M219" s="1"/>
    </row>
    <row r="220" spans="1:13" ht="15" x14ac:dyDescent="0.25">
      <c r="A220" s="1"/>
      <c r="B220" s="1"/>
      <c r="C220" s="1"/>
      <c r="D220" s="1"/>
      <c r="E220" s="1"/>
      <c r="F220" s="1"/>
      <c r="G220" s="1"/>
      <c r="H220" s="1"/>
      <c r="I220" s="1"/>
      <c r="J220" s="1"/>
      <c r="K220" s="1"/>
      <c r="L220" s="1"/>
      <c r="M220" s="1"/>
    </row>
    <row r="221" spans="1:13" ht="50.25" customHeight="1" x14ac:dyDescent="0.25">
      <c r="A221" s="525" t="s">
        <v>241</v>
      </c>
      <c r="B221" s="526"/>
      <c r="C221" s="526"/>
      <c r="D221" s="526"/>
      <c r="E221" s="526"/>
      <c r="F221" s="526"/>
      <c r="G221" s="526"/>
      <c r="H221" s="1"/>
      <c r="I221" s="1"/>
      <c r="J221" s="1"/>
      <c r="K221" s="1"/>
      <c r="L221" s="1"/>
      <c r="M221" s="1"/>
    </row>
    <row r="222" spans="1:13" ht="23.25" customHeight="1" x14ac:dyDescent="0.25">
      <c r="A222" s="529" t="s">
        <v>114</v>
      </c>
      <c r="B222" s="529" t="s">
        <v>36</v>
      </c>
      <c r="C222" s="529"/>
      <c r="D222" s="529" t="s">
        <v>37</v>
      </c>
      <c r="E222" s="529"/>
      <c r="F222" s="529" t="s">
        <v>116</v>
      </c>
      <c r="G222" s="529"/>
      <c r="H222" s="1"/>
      <c r="I222" s="1"/>
      <c r="J222" s="1"/>
      <c r="K222" s="1"/>
      <c r="L222" s="1"/>
      <c r="M222" s="1"/>
    </row>
    <row r="223" spans="1:13" ht="23.25" customHeight="1" x14ac:dyDescent="0.25">
      <c r="A223" s="530"/>
      <c r="B223" s="374" t="s">
        <v>38</v>
      </c>
      <c r="C223" s="374" t="s">
        <v>39</v>
      </c>
      <c r="D223" s="374" t="s">
        <v>38</v>
      </c>
      <c r="E223" s="374" t="s">
        <v>39</v>
      </c>
      <c r="F223" s="374" t="s">
        <v>38</v>
      </c>
      <c r="G223" s="374" t="s">
        <v>39</v>
      </c>
      <c r="H223" s="1"/>
      <c r="I223" s="1"/>
      <c r="J223" s="1"/>
      <c r="K223" s="1"/>
      <c r="L223" s="1"/>
      <c r="M223" s="1"/>
    </row>
    <row r="224" spans="1:13" ht="15" x14ac:dyDescent="0.25">
      <c r="A224" s="146" t="s">
        <v>115</v>
      </c>
      <c r="B224" s="143">
        <v>0.25992565063869311</v>
      </c>
      <c r="C224" s="143">
        <v>0.2097702732845004</v>
      </c>
      <c r="D224" s="143">
        <v>-0.48916212338420595</v>
      </c>
      <c r="E224" s="143">
        <v>-1.3119136121237533</v>
      </c>
      <c r="F224" s="143">
        <v>0.22458818151272555</v>
      </c>
      <c r="G224" s="143">
        <v>0.17529581280370929</v>
      </c>
      <c r="H224" s="1"/>
      <c r="I224" s="240"/>
      <c r="J224" s="1"/>
      <c r="K224" s="1"/>
      <c r="L224" s="1"/>
      <c r="M224" s="1"/>
    </row>
    <row r="225" spans="1:13" ht="15" x14ac:dyDescent="0.25">
      <c r="A225" s="146" t="s">
        <v>33</v>
      </c>
      <c r="B225" s="143">
        <v>3.7650733191230731E-2</v>
      </c>
      <c r="C225" s="143">
        <v>1.5624336087117534E-2</v>
      </c>
      <c r="D225" s="143">
        <v>-0.21077396225483608</v>
      </c>
      <c r="E225" s="143">
        <v>-0.5384000000000001</v>
      </c>
      <c r="F225" s="143">
        <v>2.6517937024412033E-2</v>
      </c>
      <c r="G225" s="143">
        <v>7.5343777849961376E-3</v>
      </c>
      <c r="H225" s="1"/>
      <c r="I225" s="240"/>
      <c r="J225" s="1"/>
      <c r="K225" s="1"/>
      <c r="L225" s="1"/>
      <c r="M225" s="1"/>
    </row>
    <row r="226" spans="1:13" ht="15" x14ac:dyDescent="0.25">
      <c r="A226" s="146" t="s">
        <v>34</v>
      </c>
      <c r="B226" s="143">
        <v>7.9914217043388271E-3</v>
      </c>
      <c r="C226" s="143">
        <v>1.4667503237573093E-2</v>
      </c>
      <c r="D226" s="143">
        <v>0</v>
      </c>
      <c r="E226" s="143">
        <v>3.2417543611837053E-2</v>
      </c>
      <c r="F226" s="143">
        <v>1.146983078051185E-2</v>
      </c>
      <c r="G226" s="143">
        <v>1.2396112492331596E-2</v>
      </c>
      <c r="H226" s="1"/>
      <c r="I226" s="1"/>
      <c r="J226" s="1"/>
      <c r="K226" s="1"/>
      <c r="L226" s="1"/>
      <c r="M226" s="1"/>
    </row>
    <row r="227" spans="1:13" ht="15" x14ac:dyDescent="0.25">
      <c r="A227" s="146" t="s">
        <v>35</v>
      </c>
      <c r="B227" s="143">
        <v>0.15292918476123704</v>
      </c>
      <c r="C227" s="143">
        <v>8.3951619849150491E-2</v>
      </c>
      <c r="D227" s="143">
        <v>0.41664718075652279</v>
      </c>
      <c r="E227" s="143">
        <v>3.2507739938080496E-2</v>
      </c>
      <c r="F227" s="143">
        <v>0.20335792189759058</v>
      </c>
      <c r="G227" s="143">
        <v>9.7061060514460673E-2</v>
      </c>
      <c r="H227" s="1"/>
      <c r="I227" s="1"/>
      <c r="J227" s="1"/>
      <c r="K227" s="1"/>
      <c r="L227" s="1"/>
      <c r="M227" s="1"/>
    </row>
    <row r="228" spans="1:13" ht="15" x14ac:dyDescent="0.25">
      <c r="A228" s="146" t="s">
        <v>10</v>
      </c>
      <c r="B228" s="143">
        <v>0.33303506844418934</v>
      </c>
      <c r="C228" s="143">
        <v>0.1712432432432433</v>
      </c>
      <c r="D228" s="143">
        <v>0.60709849323622878</v>
      </c>
      <c r="E228" s="143">
        <v>0.25</v>
      </c>
      <c r="F228" s="143">
        <v>0.37216535415464752</v>
      </c>
      <c r="G228" s="143">
        <v>0.20259166666666673</v>
      </c>
      <c r="H228" s="1"/>
      <c r="I228" s="1"/>
      <c r="J228" s="1"/>
      <c r="K228" s="1"/>
      <c r="L228" s="1"/>
      <c r="M228" s="1"/>
    </row>
    <row r="229" spans="1:13" ht="15" x14ac:dyDescent="0.25">
      <c r="H229" s="1"/>
    </row>
    <row r="230" spans="1:13" ht="15" x14ac:dyDescent="0.25"/>
    <row r="231" spans="1:13" ht="15" x14ac:dyDescent="0.25">
      <c r="A231" s="531" t="s">
        <v>405</v>
      </c>
      <c r="B231" s="532"/>
      <c r="C231" s="532"/>
    </row>
    <row r="232" spans="1:13" ht="50.25" customHeight="1" x14ac:dyDescent="0.25">
      <c r="A232" s="526" t="s">
        <v>7</v>
      </c>
      <c r="B232" s="526"/>
      <c r="C232" s="526"/>
    </row>
    <row r="233" spans="1:13" ht="50.25" customHeight="1" x14ac:dyDescent="0.25">
      <c r="A233" s="241" t="s">
        <v>208</v>
      </c>
      <c r="B233" s="241" t="s">
        <v>397</v>
      </c>
      <c r="C233" s="241" t="s">
        <v>401</v>
      </c>
      <c r="D233" s="241" t="s">
        <v>388</v>
      </c>
      <c r="E233" s="241" t="s">
        <v>296</v>
      </c>
      <c r="G233" s="20"/>
    </row>
    <row r="234" spans="1:13" ht="15" x14ac:dyDescent="0.25">
      <c r="A234" s="152" t="s">
        <v>123</v>
      </c>
      <c r="B234" s="153" t="s">
        <v>407</v>
      </c>
      <c r="C234" s="153" t="s">
        <v>408</v>
      </c>
      <c r="D234" s="153" t="s">
        <v>315</v>
      </c>
      <c r="E234" s="444">
        <v>0.9</v>
      </c>
    </row>
    <row r="235" spans="1:13" ht="30" x14ac:dyDescent="0.25">
      <c r="A235" s="519" t="s">
        <v>387</v>
      </c>
      <c r="B235" s="442" t="s">
        <v>409</v>
      </c>
      <c r="C235" s="521" t="s">
        <v>406</v>
      </c>
      <c r="D235" s="445" t="s">
        <v>409</v>
      </c>
      <c r="E235" s="533" t="s">
        <v>398</v>
      </c>
      <c r="F235" s="533" t="s">
        <v>385</v>
      </c>
      <c r="I235" s="447"/>
    </row>
    <row r="236" spans="1:13" ht="30" x14ac:dyDescent="0.25">
      <c r="A236" s="520"/>
      <c r="B236" s="442" t="s">
        <v>410</v>
      </c>
      <c r="C236" s="522"/>
      <c r="D236" s="445" t="s">
        <v>413</v>
      </c>
      <c r="E236" s="522"/>
      <c r="F236" s="522"/>
      <c r="I236" s="448"/>
    </row>
    <row r="237" spans="1:13" ht="15" x14ac:dyDescent="0.25">
      <c r="A237" s="523" t="s">
        <v>386</v>
      </c>
      <c r="B237" s="442" t="s">
        <v>412</v>
      </c>
      <c r="C237" s="442" t="s">
        <v>403</v>
      </c>
      <c r="D237" s="445" t="s">
        <v>414</v>
      </c>
      <c r="E237" s="443" t="s">
        <v>399</v>
      </c>
      <c r="F237" s="534" t="s">
        <v>384</v>
      </c>
      <c r="I237" s="447"/>
    </row>
    <row r="238" spans="1:13" ht="15" x14ac:dyDescent="0.25">
      <c r="A238" s="524"/>
      <c r="B238" s="429" t="s">
        <v>411</v>
      </c>
      <c r="C238" s="429" t="s">
        <v>404</v>
      </c>
      <c r="D238" s="446" t="s">
        <v>415</v>
      </c>
      <c r="E238" s="154" t="s">
        <v>400</v>
      </c>
      <c r="F238" s="535"/>
      <c r="I238" s="447"/>
    </row>
    <row r="239" spans="1:13" ht="140.25" customHeight="1" x14ac:dyDescent="0.25">
      <c r="A239" s="536" t="s">
        <v>416</v>
      </c>
      <c r="B239" s="537"/>
      <c r="C239" s="537"/>
      <c r="D239" s="538"/>
      <c r="E239" s="538"/>
      <c r="I239" s="447"/>
    </row>
    <row r="240" spans="1:13" ht="50.25" customHeight="1" x14ac:dyDescent="0.25">
      <c r="A240" s="21"/>
      <c r="I240" s="447"/>
    </row>
    <row r="241" spans="1:9" ht="50.25" customHeight="1" x14ac:dyDescent="0.25">
      <c r="A241" s="525" t="s">
        <v>223</v>
      </c>
      <c r="B241" s="526"/>
      <c r="C241" s="526"/>
      <c r="D241" s="527"/>
      <c r="E241" s="527"/>
      <c r="F241" s="527"/>
      <c r="G241" s="527"/>
      <c r="I241" s="447"/>
    </row>
    <row r="242" spans="1:9" ht="50.25" customHeight="1" x14ac:dyDescent="0.25">
      <c r="A242" s="242" t="s">
        <v>9</v>
      </c>
      <c r="B242" s="147" t="s">
        <v>12</v>
      </c>
      <c r="C242" s="243" t="s">
        <v>11</v>
      </c>
      <c r="D242" s="527"/>
      <c r="E242" s="527"/>
      <c r="F242" s="527"/>
      <c r="G242" s="527"/>
    </row>
    <row r="243" spans="1:9" ht="15.75" x14ac:dyDescent="0.25">
      <c r="A243" s="146" t="s">
        <v>224</v>
      </c>
      <c r="B243" s="244">
        <v>0.46455505279034692</v>
      </c>
      <c r="C243" s="245">
        <v>0.53544494720965308</v>
      </c>
      <c r="D243" s="527"/>
      <c r="E243" s="527"/>
      <c r="F243" s="527"/>
      <c r="G243" s="527"/>
    </row>
    <row r="244" spans="1:9" ht="15.75" x14ac:dyDescent="0.25">
      <c r="A244" s="146" t="s">
        <v>225</v>
      </c>
      <c r="B244" s="246">
        <v>0.13636363636363635</v>
      </c>
      <c r="C244" s="247">
        <v>0.86363636363636365</v>
      </c>
      <c r="D244" s="527"/>
      <c r="E244" s="527"/>
      <c r="F244" s="527"/>
      <c r="G244" s="527"/>
    </row>
    <row r="245" spans="1:9" ht="15.75" x14ac:dyDescent="0.25">
      <c r="A245" s="146" t="s">
        <v>226</v>
      </c>
      <c r="B245" s="246">
        <v>0.36324786324786323</v>
      </c>
      <c r="C245" s="247">
        <v>0.63675213675213671</v>
      </c>
      <c r="D245" s="527"/>
      <c r="E245" s="527"/>
      <c r="F245" s="527"/>
      <c r="G245" s="527"/>
    </row>
    <row r="246" spans="1:9" ht="15.75" x14ac:dyDescent="0.25">
      <c r="A246" s="146" t="s">
        <v>227</v>
      </c>
      <c r="B246" s="246">
        <v>0.49345794392523362</v>
      </c>
      <c r="C246" s="247">
        <v>0.50654205607476632</v>
      </c>
      <c r="D246" s="527"/>
      <c r="E246" s="527"/>
      <c r="F246" s="527"/>
      <c r="G246" s="527"/>
    </row>
    <row r="247" spans="1:9" ht="15" x14ac:dyDescent="0.25"/>
    <row r="248" spans="1:9" ht="15.75" x14ac:dyDescent="0.25">
      <c r="A248" s="77"/>
      <c r="B248" s="77"/>
      <c r="C248" s="77"/>
    </row>
    <row r="249" spans="1:9" ht="50.25" customHeight="1" x14ac:dyDescent="0.25">
      <c r="A249" s="525" t="s">
        <v>228</v>
      </c>
      <c r="B249" s="526"/>
      <c r="C249" s="526"/>
      <c r="E249" s="528"/>
      <c r="F249" s="511"/>
      <c r="G249" s="511"/>
    </row>
    <row r="250" spans="1:9" ht="50.25" customHeight="1" x14ac:dyDescent="0.25">
      <c r="A250" s="242" t="s">
        <v>240</v>
      </c>
      <c r="B250" s="147" t="s">
        <v>229</v>
      </c>
      <c r="C250" s="243" t="s">
        <v>230</v>
      </c>
      <c r="E250" s="511"/>
      <c r="F250" s="511"/>
      <c r="G250" s="511"/>
    </row>
    <row r="251" spans="1:9" ht="15.75" x14ac:dyDescent="0.25">
      <c r="A251" s="377" t="s">
        <v>231</v>
      </c>
      <c r="B251" s="155">
        <v>16201.666666666666</v>
      </c>
      <c r="C251" s="156">
        <v>20788.672105263158</v>
      </c>
    </row>
    <row r="252" spans="1:9" ht="15.75" x14ac:dyDescent="0.25">
      <c r="A252" s="378" t="s">
        <v>232</v>
      </c>
      <c r="B252" s="157">
        <v>18763.309285714287</v>
      </c>
      <c r="C252" s="158">
        <v>23501.199692199247</v>
      </c>
    </row>
    <row r="253" spans="1:9" ht="15.75" x14ac:dyDescent="0.25">
      <c r="A253" s="378" t="s">
        <v>233</v>
      </c>
      <c r="B253" s="157">
        <v>3315.7176835236542</v>
      </c>
      <c r="C253" s="158">
        <v>3905.4032416787259</v>
      </c>
    </row>
    <row r="254" spans="1:9" ht="30" x14ac:dyDescent="0.25">
      <c r="A254" s="378" t="s">
        <v>234</v>
      </c>
      <c r="B254" s="157">
        <v>3740.6944719677508</v>
      </c>
      <c r="C254" s="158">
        <v>4919.9536462944152</v>
      </c>
    </row>
    <row r="255" spans="1:9" ht="15.75" x14ac:dyDescent="0.25">
      <c r="A255" s="378" t="s">
        <v>235</v>
      </c>
      <c r="B255" s="157">
        <v>1958.2099754725573</v>
      </c>
      <c r="C255" s="158">
        <v>1955.7626200001444</v>
      </c>
    </row>
    <row r="256" spans="1:9" ht="15.75" x14ac:dyDescent="0.25">
      <c r="A256" s="378" t="s">
        <v>297</v>
      </c>
      <c r="B256" s="157">
        <v>2258.2326853377199</v>
      </c>
      <c r="C256" s="158">
        <v>2840.7147258485616</v>
      </c>
    </row>
    <row r="257" spans="1:19" ht="15.75" x14ac:dyDescent="0.25">
      <c r="A257" s="77"/>
      <c r="B257" s="77"/>
      <c r="C257" s="77"/>
    </row>
    <row r="258" spans="1:19" ht="15.75" x14ac:dyDescent="0.25">
      <c r="A258" s="77"/>
      <c r="B258" s="77"/>
      <c r="C258" s="77"/>
    </row>
    <row r="259" spans="1:19" ht="50.25" customHeight="1" x14ac:dyDescent="0.25">
      <c r="A259" s="441" t="s">
        <v>395</v>
      </c>
      <c r="B259" s="248" t="s">
        <v>396</v>
      </c>
      <c r="C259" s="77"/>
    </row>
    <row r="260" spans="1:19" ht="15.75" x14ac:dyDescent="0.25">
      <c r="A260" s="378" t="s">
        <v>236</v>
      </c>
      <c r="B260" s="246">
        <v>1.3575257882902185</v>
      </c>
      <c r="C260" s="77"/>
    </row>
    <row r="261" spans="1:19" ht="15.75" x14ac:dyDescent="0.25">
      <c r="A261" s="378" t="s">
        <v>237</v>
      </c>
      <c r="B261" s="246">
        <v>1.1502656267814315</v>
      </c>
      <c r="C261" s="77"/>
    </row>
    <row r="262" spans="1:19" ht="15.75" x14ac:dyDescent="0.25">
      <c r="A262" s="378" t="s">
        <v>238</v>
      </c>
      <c r="B262" s="246">
        <v>2.4831950354685652</v>
      </c>
      <c r="C262" s="77"/>
    </row>
    <row r="263" spans="1:19" ht="15.75" x14ac:dyDescent="0.25">
      <c r="A263" s="378" t="s">
        <v>239</v>
      </c>
      <c r="B263" s="246">
        <v>1.6532967268671444</v>
      </c>
      <c r="C263" s="77"/>
    </row>
    <row r="264" spans="1:19" ht="15" x14ac:dyDescent="0.25"/>
    <row r="265" spans="1:19" ht="15" x14ac:dyDescent="0.25"/>
    <row r="266" spans="1:19" ht="15" x14ac:dyDescent="0.25">
      <c r="A266" s="508" t="s">
        <v>298</v>
      </c>
      <c r="B266" s="508"/>
      <c r="C266" s="508"/>
      <c r="D266" s="508"/>
      <c r="E266" s="508"/>
      <c r="F266" s="508"/>
      <c r="G266" s="508"/>
      <c r="H266" s="508"/>
      <c r="I266" s="508"/>
      <c r="J266" s="508"/>
      <c r="K266" s="508"/>
      <c r="L266" s="508"/>
      <c r="M266" s="508"/>
      <c r="N266" s="508"/>
      <c r="O266" s="508"/>
      <c r="P266" s="508"/>
      <c r="Q266" s="508"/>
      <c r="R266" s="508"/>
      <c r="S266" s="508"/>
    </row>
    <row r="267" spans="1:19" ht="50.25" customHeight="1" x14ac:dyDescent="0.25">
      <c r="A267" s="509" t="s">
        <v>299</v>
      </c>
      <c r="B267" s="510"/>
      <c r="C267" s="510"/>
      <c r="D267" s="510"/>
      <c r="E267" s="511"/>
      <c r="F267" s="511"/>
      <c r="G267" s="511"/>
      <c r="H267" s="511"/>
      <c r="I267" s="511"/>
      <c r="J267" s="511"/>
      <c r="K267" s="511"/>
      <c r="L267" s="511"/>
      <c r="M267" s="511"/>
      <c r="N267" s="511"/>
      <c r="O267" s="511"/>
      <c r="P267" s="511"/>
      <c r="Q267" s="511"/>
      <c r="R267" s="511"/>
      <c r="S267" s="511"/>
    </row>
    <row r="268" spans="1:19" ht="50.25" customHeight="1" thickBot="1" x14ac:dyDescent="0.3">
      <c r="A268" s="392" t="s">
        <v>300</v>
      </c>
      <c r="B268" s="512">
        <v>2023</v>
      </c>
      <c r="C268" s="512"/>
      <c r="D268" s="512"/>
      <c r="E268" s="512"/>
      <c r="F268" s="512"/>
      <c r="G268" s="512"/>
      <c r="H268" s="512"/>
      <c r="I268" s="512"/>
      <c r="J268" s="513"/>
      <c r="K268" s="512">
        <v>2022</v>
      </c>
      <c r="L268" s="512"/>
      <c r="M268" s="512"/>
      <c r="N268" s="512"/>
      <c r="O268" s="512"/>
      <c r="P268" s="512"/>
      <c r="Q268" s="512"/>
      <c r="R268" s="512"/>
      <c r="S268" s="513"/>
    </row>
    <row r="269" spans="1:19" ht="34.5" customHeight="1" thickBot="1" x14ac:dyDescent="0.3">
      <c r="A269" s="514" t="s">
        <v>301</v>
      </c>
      <c r="B269" s="515" t="s">
        <v>302</v>
      </c>
      <c r="C269" s="516"/>
      <c r="D269" s="517"/>
      <c r="E269" s="518" t="s">
        <v>303</v>
      </c>
      <c r="F269" s="516"/>
      <c r="G269" s="517"/>
      <c r="H269" s="518" t="s">
        <v>304</v>
      </c>
      <c r="I269" s="516"/>
      <c r="J269" s="517"/>
      <c r="K269" s="515" t="s">
        <v>302</v>
      </c>
      <c r="L269" s="516"/>
      <c r="M269" s="517"/>
      <c r="N269" s="518" t="s">
        <v>303</v>
      </c>
      <c r="O269" s="516"/>
      <c r="P269" s="517"/>
      <c r="Q269" s="499" t="s">
        <v>304</v>
      </c>
      <c r="R269" s="500"/>
      <c r="S269" s="501"/>
    </row>
    <row r="270" spans="1:19" ht="50.25" customHeight="1" x14ac:dyDescent="0.25">
      <c r="A270" s="514"/>
      <c r="B270" s="393" t="s">
        <v>305</v>
      </c>
      <c r="C270" s="394" t="s">
        <v>306</v>
      </c>
      <c r="D270" s="395" t="s">
        <v>10</v>
      </c>
      <c r="E270" s="393" t="s">
        <v>305</v>
      </c>
      <c r="F270" s="394" t="s">
        <v>306</v>
      </c>
      <c r="G270" s="395" t="s">
        <v>10</v>
      </c>
      <c r="H270" s="393" t="s">
        <v>305</v>
      </c>
      <c r="I270" s="394" t="s">
        <v>306</v>
      </c>
      <c r="J270" s="395" t="s">
        <v>10</v>
      </c>
      <c r="K270" s="393" t="s">
        <v>305</v>
      </c>
      <c r="L270" s="394" t="s">
        <v>306</v>
      </c>
      <c r="M270" s="395" t="s">
        <v>10</v>
      </c>
      <c r="N270" s="393" t="s">
        <v>305</v>
      </c>
      <c r="O270" s="394" t="s">
        <v>306</v>
      </c>
      <c r="P270" s="395" t="s">
        <v>10</v>
      </c>
      <c r="Q270" s="393" t="s">
        <v>305</v>
      </c>
      <c r="R270" s="394" t="s">
        <v>306</v>
      </c>
      <c r="S270" s="395" t="s">
        <v>10</v>
      </c>
    </row>
    <row r="271" spans="1:19" ht="15" x14ac:dyDescent="0.25">
      <c r="A271" s="396" t="s">
        <v>28</v>
      </c>
      <c r="B271" s="397">
        <v>786</v>
      </c>
      <c r="C271" s="398">
        <v>1694</v>
      </c>
      <c r="D271" s="399">
        <f>SUM(B271:C271)</f>
        <v>2480</v>
      </c>
      <c r="E271" s="398">
        <v>26095.129999999997</v>
      </c>
      <c r="F271" s="398">
        <v>60740.280000000159</v>
      </c>
      <c r="G271" s="249">
        <f>SUM(E271:F271)</f>
        <v>86835.410000000149</v>
      </c>
      <c r="H271" s="400">
        <v>33.199910941475821</v>
      </c>
      <c r="I271" s="400">
        <v>35.856127508854875</v>
      </c>
      <c r="J271" s="249">
        <f>G271/D271</f>
        <v>35.014278225806514</v>
      </c>
      <c r="K271" s="401">
        <v>807</v>
      </c>
      <c r="L271" s="402">
        <v>1759</v>
      </c>
      <c r="M271" s="403">
        <f>SUM(K271:L271)</f>
        <v>2566</v>
      </c>
      <c r="N271" s="398">
        <v>77374.674249998818</v>
      </c>
      <c r="O271" s="398">
        <v>167024.07111092037</v>
      </c>
      <c r="P271" s="250">
        <f>SUM(N271:O271)</f>
        <v>244398.74536091919</v>
      </c>
      <c r="Q271" s="400">
        <v>95.879398079304607</v>
      </c>
      <c r="R271" s="400">
        <v>94.953991535486281</v>
      </c>
      <c r="S271" s="249">
        <f>P271/M271</f>
        <v>95.245029369025403</v>
      </c>
    </row>
    <row r="272" spans="1:19" ht="15" x14ac:dyDescent="0.25">
      <c r="A272" s="396" t="s">
        <v>29</v>
      </c>
      <c r="B272" s="397">
        <v>1629</v>
      </c>
      <c r="C272" s="398">
        <v>1778</v>
      </c>
      <c r="D272" s="399">
        <f>SUM(B272:C272)</f>
        <v>3407</v>
      </c>
      <c r="E272" s="404">
        <v>51616.110000000175</v>
      </c>
      <c r="F272" s="405">
        <v>62333.670000000318</v>
      </c>
      <c r="G272" s="249">
        <f t="shared" ref="G272:G274" si="22">SUM(E272:F272)</f>
        <v>113949.78000000049</v>
      </c>
      <c r="H272" s="400">
        <v>31.685764272559961</v>
      </c>
      <c r="I272" s="400">
        <v>35.058307086614356</v>
      </c>
      <c r="J272" s="249">
        <f t="shared" ref="J272:J274" si="23">G272/D272</f>
        <v>33.445782213090844</v>
      </c>
      <c r="K272" s="401">
        <v>1573</v>
      </c>
      <c r="L272" s="402">
        <v>1671</v>
      </c>
      <c r="M272" s="403">
        <f>SUM(K272:L272)</f>
        <v>3244</v>
      </c>
      <c r="N272" s="404">
        <v>121936.13865684734</v>
      </c>
      <c r="O272" s="405">
        <v>145161.00317048054</v>
      </c>
      <c r="P272" s="250">
        <f t="shared" ref="P272:P274" si="24">SUM(N272:O272)</f>
        <v>267097.1418273279</v>
      </c>
      <c r="Q272" s="400">
        <v>77.518206393418524</v>
      </c>
      <c r="R272" s="400">
        <v>86.870737983531143</v>
      </c>
      <c r="S272" s="249">
        <f t="shared" ref="S272:S274" si="25">P272/M272</f>
        <v>82.335740390668278</v>
      </c>
    </row>
    <row r="273" spans="1:19" ht="15" x14ac:dyDescent="0.25">
      <c r="A273" s="396" t="s">
        <v>30</v>
      </c>
      <c r="B273" s="397">
        <v>153</v>
      </c>
      <c r="C273" s="398">
        <v>88</v>
      </c>
      <c r="D273" s="399">
        <f>SUM(B273:C273)</f>
        <v>241</v>
      </c>
      <c r="E273" s="404">
        <v>4190.18</v>
      </c>
      <c r="F273" s="405">
        <v>2284.9</v>
      </c>
      <c r="G273" s="249">
        <f t="shared" si="22"/>
        <v>6475.08</v>
      </c>
      <c r="H273" s="400">
        <v>27.386797385620916</v>
      </c>
      <c r="I273" s="400">
        <v>25.964772727272727</v>
      </c>
      <c r="J273" s="249">
        <f t="shared" si="23"/>
        <v>26.867551867219916</v>
      </c>
      <c r="K273" s="401">
        <v>151</v>
      </c>
      <c r="L273" s="402">
        <v>82</v>
      </c>
      <c r="M273" s="403">
        <f>SUM(K273:L273)</f>
        <v>233</v>
      </c>
      <c r="N273" s="404">
        <v>6403.7599999999984</v>
      </c>
      <c r="O273" s="405">
        <v>4388.0999999999995</v>
      </c>
      <c r="P273" s="250">
        <f t="shared" si="24"/>
        <v>10791.859999999997</v>
      </c>
      <c r="Q273" s="400">
        <v>42.409006622516543</v>
      </c>
      <c r="R273" s="400">
        <v>53.513414634146336</v>
      </c>
      <c r="S273" s="249">
        <f t="shared" si="25"/>
        <v>46.316995708154494</v>
      </c>
    </row>
    <row r="274" spans="1:19" ht="15.75" thickBot="1" x14ac:dyDescent="0.3">
      <c r="A274" s="396" t="s">
        <v>31</v>
      </c>
      <c r="B274" s="397">
        <v>17</v>
      </c>
      <c r="C274" s="398">
        <v>3</v>
      </c>
      <c r="D274" s="399">
        <f>SUM(B274:C274)</f>
        <v>20</v>
      </c>
      <c r="E274" s="404">
        <v>246.6</v>
      </c>
      <c r="F274" s="405">
        <v>127.05</v>
      </c>
      <c r="G274" s="249">
        <f t="shared" si="22"/>
        <v>373.65</v>
      </c>
      <c r="H274" s="400">
        <v>14.505882352941176</v>
      </c>
      <c r="I274" s="400">
        <v>42.35</v>
      </c>
      <c r="J274" s="249">
        <f t="shared" si="23"/>
        <v>18.682499999999997</v>
      </c>
      <c r="K274" s="401">
        <v>17</v>
      </c>
      <c r="L274" s="402">
        <v>3</v>
      </c>
      <c r="M274" s="403">
        <f>SUM(K274:L274)</f>
        <v>20</v>
      </c>
      <c r="N274" s="404">
        <v>197.52</v>
      </c>
      <c r="O274" s="405">
        <v>123.33999999999996</v>
      </c>
      <c r="P274" s="250">
        <f t="shared" si="24"/>
        <v>320.85999999999996</v>
      </c>
      <c r="Q274" s="400">
        <v>11.618823529411765</v>
      </c>
      <c r="R274" s="400">
        <v>41.113333333333323</v>
      </c>
      <c r="S274" s="249">
        <f t="shared" si="25"/>
        <v>16.042999999999999</v>
      </c>
    </row>
    <row r="275" spans="1:19" ht="15.75" thickBot="1" x14ac:dyDescent="0.3">
      <c r="A275" s="406" t="s">
        <v>10</v>
      </c>
      <c r="B275" s="407">
        <f>SUM(B271:B274)</f>
        <v>2585</v>
      </c>
      <c r="C275" s="408">
        <f>SUM(C271:C274)</f>
        <v>3563</v>
      </c>
      <c r="D275" s="409">
        <f>SUM(D271:D274)</f>
        <v>6148</v>
      </c>
      <c r="E275" s="408">
        <f>SUM(E271:E274)</f>
        <v>82148.020000000164</v>
      </c>
      <c r="F275" s="410">
        <f t="shared" ref="F275:G275" si="26">SUM(F271:F274)</f>
        <v>125485.90000000047</v>
      </c>
      <c r="G275" s="251">
        <f t="shared" si="26"/>
        <v>207633.92000000062</v>
      </c>
      <c r="H275" s="411">
        <v>31.778731141199291</v>
      </c>
      <c r="I275" s="411">
        <v>35.219169239405126</v>
      </c>
      <c r="J275" s="252">
        <f>G275/D275</f>
        <v>33.772595966167962</v>
      </c>
      <c r="K275" s="412">
        <f t="shared" ref="K275:L275" si="27">SUM(K271:K274)</f>
        <v>2548</v>
      </c>
      <c r="L275" s="410">
        <f t="shared" si="27"/>
        <v>3515</v>
      </c>
      <c r="M275" s="410">
        <f>SUM(M271:M274)</f>
        <v>6063</v>
      </c>
      <c r="N275" s="251">
        <f t="shared" ref="N275:P275" si="28">SUM(N271:N274)</f>
        <v>205912.09290684617</v>
      </c>
      <c r="O275" s="251">
        <f t="shared" si="28"/>
        <v>316696.51428140089</v>
      </c>
      <c r="P275" s="251">
        <f t="shared" si="28"/>
        <v>522608.60718824703</v>
      </c>
      <c r="Q275" s="411">
        <v>80.81322327584229</v>
      </c>
      <c r="R275" s="411">
        <v>90.098581587880759</v>
      </c>
      <c r="S275" s="252">
        <f>P275/M275</f>
        <v>86.19637261887631</v>
      </c>
    </row>
    <row r="276" spans="1:19" ht="50.25" customHeight="1" x14ac:dyDescent="0.25">
      <c r="A276" s="502" t="s">
        <v>417</v>
      </c>
      <c r="B276" s="502"/>
      <c r="C276" s="502"/>
      <c r="D276" s="502"/>
      <c r="E276" s="503"/>
      <c r="F276" s="503"/>
      <c r="G276" s="503"/>
      <c r="H276" s="503"/>
      <c r="I276" s="503"/>
      <c r="J276" s="503"/>
      <c r="K276" s="503"/>
      <c r="L276" s="503"/>
      <c r="M276" s="503"/>
      <c r="N276" s="503"/>
      <c r="O276" s="503"/>
      <c r="P276" s="503"/>
      <c r="Q276" s="503"/>
      <c r="R276" s="503"/>
      <c r="S276" s="503"/>
    </row>
    <row r="277" spans="1:19" ht="15" x14ac:dyDescent="0.25">
      <c r="A277" s="413"/>
      <c r="B277" s="413"/>
      <c r="C277" s="413"/>
      <c r="D277" s="413"/>
      <c r="E277" s="223"/>
    </row>
    <row r="278" spans="1:19" ht="15" x14ac:dyDescent="0.25"/>
    <row r="279" spans="1:19" ht="15" x14ac:dyDescent="0.25">
      <c r="A279" s="504" t="s">
        <v>307</v>
      </c>
      <c r="B279" s="504"/>
      <c r="C279" s="504"/>
      <c r="D279" s="504"/>
    </row>
    <row r="280" spans="1:19" ht="50.25" customHeight="1" x14ac:dyDescent="0.25">
      <c r="A280" s="505" t="s">
        <v>442</v>
      </c>
      <c r="B280" s="506"/>
      <c r="C280" s="506"/>
      <c r="D280" s="506"/>
      <c r="E280" s="223"/>
    </row>
    <row r="281" spans="1:19" ht="50.25" customHeight="1" thickBot="1" x14ac:dyDescent="0.3">
      <c r="A281" s="414" t="s">
        <v>308</v>
      </c>
      <c r="B281" s="507">
        <v>2023</v>
      </c>
      <c r="C281" s="507"/>
      <c r="D281" s="507"/>
    </row>
    <row r="282" spans="1:19" ht="15" x14ac:dyDescent="0.25">
      <c r="A282" s="415" t="s">
        <v>301</v>
      </c>
      <c r="B282" s="416" t="s">
        <v>305</v>
      </c>
      <c r="C282" s="417" t="s">
        <v>306</v>
      </c>
      <c r="D282" s="418" t="s">
        <v>309</v>
      </c>
    </row>
    <row r="283" spans="1:19" ht="15" x14ac:dyDescent="0.25">
      <c r="A283" s="419" t="s">
        <v>28</v>
      </c>
      <c r="B283" s="253">
        <v>25519.460942029</v>
      </c>
      <c r="C283" s="254">
        <v>25990.753857225158</v>
      </c>
      <c r="D283" s="255">
        <f>C283/B283</f>
        <v>1.0184679808192958</v>
      </c>
    </row>
    <row r="284" spans="1:19" ht="15" x14ac:dyDescent="0.25">
      <c r="A284" s="419" t="s">
        <v>29</v>
      </c>
      <c r="B284" s="253">
        <v>42221.504022781737</v>
      </c>
      <c r="C284" s="254">
        <v>37696.085022075051</v>
      </c>
      <c r="D284" s="255">
        <f t="shared" ref="D284:D285" si="29">C284/B284</f>
        <v>0.89281720048947388</v>
      </c>
    </row>
    <row r="285" spans="1:19" ht="15" x14ac:dyDescent="0.25">
      <c r="A285" s="419" t="s">
        <v>30</v>
      </c>
      <c r="B285" s="253">
        <v>131093.14150602411</v>
      </c>
      <c r="C285" s="254">
        <v>118081.17477777773</v>
      </c>
      <c r="D285" s="255">
        <f t="shared" si="29"/>
        <v>0.90074258211556824</v>
      </c>
    </row>
    <row r="286" spans="1:19" ht="15" x14ac:dyDescent="0.25">
      <c r="A286" s="419" t="s">
        <v>31</v>
      </c>
      <c r="B286" s="253">
        <v>627755.96684210526</v>
      </c>
      <c r="C286" s="254">
        <v>416990</v>
      </c>
      <c r="D286" s="255">
        <f>C286/B286</f>
        <v>0.66425493667172475</v>
      </c>
    </row>
    <row r="287" spans="1:19" ht="15" x14ac:dyDescent="0.25"/>
    <row r="288" spans="1:19" ht="15" x14ac:dyDescent="0.25"/>
    <row r="289" spans="1:5" ht="50.25" customHeight="1" thickBot="1" x14ac:dyDescent="0.3">
      <c r="A289" s="497" t="s">
        <v>356</v>
      </c>
      <c r="B289" s="498"/>
      <c r="C289" s="498"/>
      <c r="D289" s="498"/>
      <c r="E289" s="498"/>
    </row>
    <row r="290" spans="1:5" ht="23.25" customHeight="1" thickBot="1" x14ac:dyDescent="0.3">
      <c r="A290" s="351"/>
      <c r="B290" s="352">
        <v>2020</v>
      </c>
      <c r="C290" s="352">
        <v>2021</v>
      </c>
      <c r="D290" s="353">
        <v>2022</v>
      </c>
      <c r="E290" s="353">
        <v>2023</v>
      </c>
    </row>
    <row r="291" spans="1:5" ht="23.25" customHeight="1" x14ac:dyDescent="0.25">
      <c r="A291" s="355" t="s">
        <v>393</v>
      </c>
      <c r="B291" s="432">
        <v>1.67E-2</v>
      </c>
      <c r="C291" s="432">
        <v>1.32E-2</v>
      </c>
      <c r="D291" s="432">
        <v>2.23E-2</v>
      </c>
      <c r="E291" s="432">
        <v>1.83E-2</v>
      </c>
    </row>
    <row r="307" spans="1:5" ht="50.25" customHeight="1" x14ac:dyDescent="0.25">
      <c r="A307" s="306"/>
      <c r="B307"/>
      <c r="C307"/>
      <c r="D307"/>
      <c r="E307"/>
    </row>
  </sheetData>
  <sheetProtection algorithmName="SHA-512" hashValue="1SPNdoPpuzDngnyrgcXLEQb0aajB1L8tS1vfDoYIG28IeKK2/opf5DKArJ/1J+wQ6+B/+O7nB9bfU/0qPH0x/Q==" saltValue="07UhCHm8G8yJgTIaHOwPTg==" spinCount="100000" sheet="1" objects="1" scenarios="1"/>
  <mergeCells count="179">
    <mergeCell ref="A28:K28"/>
    <mergeCell ref="A20:A21"/>
    <mergeCell ref="B20:C20"/>
    <mergeCell ref="D20:E20"/>
    <mergeCell ref="F20:G20"/>
    <mergeCell ref="H20:I20"/>
    <mergeCell ref="J20:K20"/>
    <mergeCell ref="A2:D2"/>
    <mergeCell ref="A3:D3"/>
    <mergeCell ref="A16:D16"/>
    <mergeCell ref="G16:J16"/>
    <mergeCell ref="A19:K19"/>
    <mergeCell ref="B25:C25"/>
    <mergeCell ref="D25:E25"/>
    <mergeCell ref="F25:G25"/>
    <mergeCell ref="H25:I25"/>
    <mergeCell ref="J25:K25"/>
    <mergeCell ref="D30:E30"/>
    <mergeCell ref="F30:G30"/>
    <mergeCell ref="H30:I30"/>
    <mergeCell ref="A137:K137"/>
    <mergeCell ref="A140:K140"/>
    <mergeCell ref="A38:K38"/>
    <mergeCell ref="A51:K51"/>
    <mergeCell ref="A60:F60"/>
    <mergeCell ref="A93:K93"/>
    <mergeCell ref="B95:C95"/>
    <mergeCell ref="D95:E95"/>
    <mergeCell ref="F95:G95"/>
    <mergeCell ref="H95:I95"/>
    <mergeCell ref="A54:F54"/>
    <mergeCell ref="A55:F55"/>
    <mergeCell ref="A63:D63"/>
    <mergeCell ref="A64:D64"/>
    <mergeCell ref="A79:D79"/>
    <mergeCell ref="A86:C86"/>
    <mergeCell ref="A94:L94"/>
    <mergeCell ref="J95:L95"/>
    <mergeCell ref="J117:K117"/>
    <mergeCell ref="A107:K107"/>
    <mergeCell ref="B109:C109"/>
    <mergeCell ref="A29:L29"/>
    <mergeCell ref="J30:L30"/>
    <mergeCell ref="A49:A50"/>
    <mergeCell ref="B50:C50"/>
    <mergeCell ref="D50:E50"/>
    <mergeCell ref="F50:G50"/>
    <mergeCell ref="H50:I50"/>
    <mergeCell ref="J50:K50"/>
    <mergeCell ref="A41:K41"/>
    <mergeCell ref="A43:A44"/>
    <mergeCell ref="B43:C43"/>
    <mergeCell ref="D43:E43"/>
    <mergeCell ref="F43:G43"/>
    <mergeCell ref="H43:I43"/>
    <mergeCell ref="J43:L43"/>
    <mergeCell ref="A42:L42"/>
    <mergeCell ref="A36:A37"/>
    <mergeCell ref="B37:C37"/>
    <mergeCell ref="D37:E37"/>
    <mergeCell ref="F37:G37"/>
    <mergeCell ref="H37:I37"/>
    <mergeCell ref="J37:K37"/>
    <mergeCell ref="A30:A31"/>
    <mergeCell ref="B30:C30"/>
    <mergeCell ref="D109:E109"/>
    <mergeCell ref="F109:G109"/>
    <mergeCell ref="H109:I109"/>
    <mergeCell ref="A102:A103"/>
    <mergeCell ref="B103:C103"/>
    <mergeCell ref="D103:E103"/>
    <mergeCell ref="F103:G103"/>
    <mergeCell ref="H103:I103"/>
    <mergeCell ref="J103:K103"/>
    <mergeCell ref="A108:L108"/>
    <mergeCell ref="J109:L109"/>
    <mergeCell ref="A104:K104"/>
    <mergeCell ref="A121:I121"/>
    <mergeCell ref="A122:A123"/>
    <mergeCell ref="B122:C122"/>
    <mergeCell ref="D122:E122"/>
    <mergeCell ref="F122:G122"/>
    <mergeCell ref="H122:I122"/>
    <mergeCell ref="A116:A117"/>
    <mergeCell ref="B117:C117"/>
    <mergeCell ref="D117:E117"/>
    <mergeCell ref="F117:G117"/>
    <mergeCell ref="H117:I117"/>
    <mergeCell ref="A118:K118"/>
    <mergeCell ref="A130:I130"/>
    <mergeCell ref="A131:K131"/>
    <mergeCell ref="A132:A133"/>
    <mergeCell ref="B132:C132"/>
    <mergeCell ref="D132:E132"/>
    <mergeCell ref="F132:G132"/>
    <mergeCell ref="J132:K132"/>
    <mergeCell ref="A124:A125"/>
    <mergeCell ref="B125:C125"/>
    <mergeCell ref="D125:E125"/>
    <mergeCell ref="F125:G125"/>
    <mergeCell ref="H125:I125"/>
    <mergeCell ref="A126:A127"/>
    <mergeCell ref="B127:C127"/>
    <mergeCell ref="D127:E127"/>
    <mergeCell ref="F127:G127"/>
    <mergeCell ref="H127:I127"/>
    <mergeCell ref="A151:Q151"/>
    <mergeCell ref="A152:A153"/>
    <mergeCell ref="B152:E152"/>
    <mergeCell ref="F152:I152"/>
    <mergeCell ref="J152:L152"/>
    <mergeCell ref="N152:Q152"/>
    <mergeCell ref="A141:K141"/>
    <mergeCell ref="A142:A143"/>
    <mergeCell ref="B142:C142"/>
    <mergeCell ref="D142:E142"/>
    <mergeCell ref="F142:G142"/>
    <mergeCell ref="J142:K142"/>
    <mergeCell ref="A168:I168"/>
    <mergeCell ref="A169:A170"/>
    <mergeCell ref="B169:C169"/>
    <mergeCell ref="D169:E169"/>
    <mergeCell ref="F169:G169"/>
    <mergeCell ref="H169:I169"/>
    <mergeCell ref="A159:Q159"/>
    <mergeCell ref="A160:Q160"/>
    <mergeCell ref="A161:A162"/>
    <mergeCell ref="B161:E161"/>
    <mergeCell ref="F161:I161"/>
    <mergeCell ref="J161:L161"/>
    <mergeCell ref="N161:Q161"/>
    <mergeCell ref="A210:G210"/>
    <mergeCell ref="A211:A212"/>
    <mergeCell ref="B211:C211"/>
    <mergeCell ref="D211:E211"/>
    <mergeCell ref="F211:G211"/>
    <mergeCell ref="A221:G221"/>
    <mergeCell ref="A176:D176"/>
    <mergeCell ref="A183:D183"/>
    <mergeCell ref="A192:D192"/>
    <mergeCell ref="A201:G201"/>
    <mergeCell ref="A202:G202"/>
    <mergeCell ref="A203:A204"/>
    <mergeCell ref="B203:C203"/>
    <mergeCell ref="D203:E203"/>
    <mergeCell ref="F203:G203"/>
    <mergeCell ref="A235:A236"/>
    <mergeCell ref="C235:C236"/>
    <mergeCell ref="A237:A238"/>
    <mergeCell ref="A241:C241"/>
    <mergeCell ref="D241:G246"/>
    <mergeCell ref="A249:C249"/>
    <mergeCell ref="E249:G250"/>
    <mergeCell ref="A222:A223"/>
    <mergeCell ref="B222:C222"/>
    <mergeCell ref="D222:E222"/>
    <mergeCell ref="F222:G222"/>
    <mergeCell ref="A231:C231"/>
    <mergeCell ref="A232:C232"/>
    <mergeCell ref="F235:F236"/>
    <mergeCell ref="F237:F238"/>
    <mergeCell ref="E235:E236"/>
    <mergeCell ref="A239:E239"/>
    <mergeCell ref="A289:E289"/>
    <mergeCell ref="Q269:S269"/>
    <mergeCell ref="A276:S276"/>
    <mergeCell ref="A279:D279"/>
    <mergeCell ref="A280:D280"/>
    <mergeCell ref="B281:D281"/>
    <mergeCell ref="A266:S266"/>
    <mergeCell ref="A267:S267"/>
    <mergeCell ref="B268:J268"/>
    <mergeCell ref="K268:S268"/>
    <mergeCell ref="A269:A270"/>
    <mergeCell ref="B269:D269"/>
    <mergeCell ref="E269:G269"/>
    <mergeCell ref="H269:J269"/>
    <mergeCell ref="K269:M269"/>
    <mergeCell ref="N269:P269"/>
  </mergeCells>
  <pageMargins left="0.70866141732283472" right="0.70866141732283472" top="0.74803149606299213" bottom="0.74803149606299213" header="0.31496062992125984" footer="0.31496062992125984"/>
  <pageSetup paperSize="8" scale="59" fitToHeight="4" orientation="portrait" r:id="rId1"/>
  <rowBreaks count="1" manualBreakCount="1">
    <brk id="93" max="1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CE5C-EAB7-4939-8772-9C4C2097FFBB}">
  <dimension ref="A1:E20"/>
  <sheetViews>
    <sheetView showGridLines="0" zoomScale="90" zoomScaleNormal="90" workbookViewId="0">
      <selection activeCell="B10" sqref="B10"/>
    </sheetView>
  </sheetViews>
  <sheetFormatPr defaultColWidth="9.140625" defaultRowHeight="15" x14ac:dyDescent="0.25"/>
  <cols>
    <col min="1" max="1" width="63.28515625" style="1" customWidth="1"/>
    <col min="2" max="2" width="14" style="1" customWidth="1"/>
    <col min="3" max="3" width="14.5703125" style="1" customWidth="1"/>
    <col min="4" max="4" width="18.5703125" style="1" customWidth="1"/>
    <col min="5" max="16384" width="9.140625" style="1"/>
  </cols>
  <sheetData>
    <row r="1" spans="1:5" ht="15.75" thickBot="1" x14ac:dyDescent="0.3"/>
    <row r="2" spans="1:5" ht="23.45" customHeight="1" x14ac:dyDescent="0.25">
      <c r="A2" s="612" t="s">
        <v>188</v>
      </c>
      <c r="B2" s="610" t="s">
        <v>187</v>
      </c>
      <c r="C2" s="610"/>
      <c r="D2" s="611"/>
    </row>
    <row r="3" spans="1:5" ht="20.25" customHeight="1" thickBot="1" x14ac:dyDescent="0.3">
      <c r="A3" s="613"/>
      <c r="B3" s="159">
        <v>2021</v>
      </c>
      <c r="C3" s="159">
        <v>2022</v>
      </c>
      <c r="D3" s="160">
        <v>2023</v>
      </c>
    </row>
    <row r="4" spans="1:5" ht="35.25" customHeight="1" x14ac:dyDescent="0.25">
      <c r="A4" s="161" t="s">
        <v>189</v>
      </c>
      <c r="B4" s="162">
        <v>0.75</v>
      </c>
      <c r="C4" s="162">
        <v>0.76</v>
      </c>
      <c r="D4" s="167">
        <v>0.77747826086956529</v>
      </c>
    </row>
    <row r="5" spans="1:5" s="90" customFormat="1" ht="31.15" customHeight="1" thickBot="1" x14ac:dyDescent="0.3">
      <c r="A5" s="615" t="s">
        <v>251</v>
      </c>
      <c r="B5" s="616"/>
      <c r="C5" s="616"/>
      <c r="D5" s="616"/>
    </row>
    <row r="6" spans="1:5" s="90" customFormat="1" x14ac:dyDescent="0.25">
      <c r="A6" s="1"/>
      <c r="B6" s="1"/>
      <c r="C6" s="1"/>
      <c r="D6" s="1"/>
    </row>
    <row r="7" spans="1:5" s="90" customFormat="1" ht="15.75" thickBot="1" x14ac:dyDescent="0.3">
      <c r="A7" s="1"/>
      <c r="B7" s="1"/>
      <c r="C7" s="1"/>
      <c r="D7" s="1"/>
    </row>
    <row r="8" spans="1:5" ht="23.45" customHeight="1" x14ac:dyDescent="0.25">
      <c r="A8" s="614" t="s">
        <v>191</v>
      </c>
      <c r="B8" s="610" t="s">
        <v>187</v>
      </c>
      <c r="C8" s="610"/>
      <c r="D8" s="611"/>
    </row>
    <row r="9" spans="1:5" ht="24" customHeight="1" thickBot="1" x14ac:dyDescent="0.3">
      <c r="A9" s="613"/>
      <c r="B9" s="159">
        <v>2021</v>
      </c>
      <c r="C9" s="159">
        <v>2022</v>
      </c>
      <c r="D9" s="160">
        <v>2023</v>
      </c>
    </row>
    <row r="10" spans="1:5" ht="42" customHeight="1" x14ac:dyDescent="0.25">
      <c r="A10" s="342" t="s">
        <v>192</v>
      </c>
      <c r="B10" s="162">
        <v>0.92</v>
      </c>
      <c r="C10" s="162">
        <v>0.94</v>
      </c>
      <c r="D10" s="167">
        <v>0.95</v>
      </c>
    </row>
    <row r="11" spans="1:5" ht="43.5" customHeight="1" x14ac:dyDescent="0.25">
      <c r="A11" s="164" t="s">
        <v>193</v>
      </c>
      <c r="B11" s="144">
        <v>0.59</v>
      </c>
      <c r="C11" s="144">
        <v>0.6</v>
      </c>
      <c r="D11" s="145">
        <v>0.54</v>
      </c>
    </row>
    <row r="12" spans="1:5" ht="22.5" customHeight="1" x14ac:dyDescent="0.25">
      <c r="A12" s="164" t="s">
        <v>374</v>
      </c>
      <c r="B12" s="144">
        <v>0.22</v>
      </c>
      <c r="C12" s="144">
        <v>0.2</v>
      </c>
      <c r="D12" s="145">
        <v>0.15</v>
      </c>
    </row>
    <row r="13" spans="1:5" ht="27.2" customHeight="1" x14ac:dyDescent="0.25">
      <c r="A13" s="164" t="s">
        <v>375</v>
      </c>
      <c r="B13" s="144">
        <v>0.2</v>
      </c>
      <c r="C13" s="144">
        <v>0.28999999999999998</v>
      </c>
      <c r="D13" s="145">
        <v>0.12</v>
      </c>
    </row>
    <row r="14" spans="1:5" s="90" customFormat="1" ht="73.5" customHeight="1" thickBot="1" x14ac:dyDescent="0.3">
      <c r="A14" s="615" t="s">
        <v>389</v>
      </c>
      <c r="B14" s="616"/>
      <c r="C14" s="616"/>
      <c r="D14" s="616"/>
      <c r="E14" s="372"/>
    </row>
    <row r="15" spans="1:5" s="90" customFormat="1" x14ac:dyDescent="0.25">
      <c r="A15" s="1"/>
      <c r="B15" s="1"/>
      <c r="C15" s="1"/>
      <c r="D15" s="1"/>
    </row>
    <row r="16" spans="1:5" s="90" customFormat="1" ht="15.75" thickBot="1" x14ac:dyDescent="0.3">
      <c r="A16" s="1"/>
      <c r="B16" s="1"/>
      <c r="C16" s="1"/>
      <c r="D16" s="1"/>
    </row>
    <row r="17" spans="1:4" ht="26.25" customHeight="1" x14ac:dyDescent="0.25">
      <c r="A17" s="612" t="s">
        <v>194</v>
      </c>
      <c r="B17" s="610" t="s">
        <v>187</v>
      </c>
      <c r="C17" s="610"/>
      <c r="D17" s="611"/>
    </row>
    <row r="18" spans="1:4" ht="24" customHeight="1" thickBot="1" x14ac:dyDescent="0.3">
      <c r="A18" s="613"/>
      <c r="B18" s="159">
        <v>2021</v>
      </c>
      <c r="C18" s="159">
        <v>2022</v>
      </c>
      <c r="D18" s="160">
        <v>2023</v>
      </c>
    </row>
    <row r="19" spans="1:4" ht="31.15" customHeight="1" x14ac:dyDescent="0.25">
      <c r="A19" s="342" t="s">
        <v>190</v>
      </c>
      <c r="B19" s="165" t="s">
        <v>351</v>
      </c>
      <c r="C19" s="165" t="s">
        <v>352</v>
      </c>
      <c r="D19" s="168" t="s">
        <v>353</v>
      </c>
    </row>
    <row r="20" spans="1:4" ht="26.45" customHeight="1" x14ac:dyDescent="0.25">
      <c r="A20" s="163" t="s">
        <v>195</v>
      </c>
      <c r="B20" s="166">
        <v>648000</v>
      </c>
      <c r="C20" s="166">
        <v>442000</v>
      </c>
      <c r="D20" s="169">
        <v>1154000</v>
      </c>
    </row>
  </sheetData>
  <sheetProtection algorithmName="SHA-512" hashValue="EAYVpZMCK2mBw+eMqu+FTv9VuXgrugpV6dhso5fY3eGuDprrhBAr67W+M/MHZf93COe9aCWsGZZdkt8nmd+oBw==" saltValue="O0XMENWx16vltvYe4E/XNg==" spinCount="100000" sheet="1" objects="1" scenarios="1"/>
  <mergeCells count="8">
    <mergeCell ref="B2:D2"/>
    <mergeCell ref="B8:D8"/>
    <mergeCell ref="B17:D17"/>
    <mergeCell ref="A2:A3"/>
    <mergeCell ref="A8:A9"/>
    <mergeCell ref="A17:A18"/>
    <mergeCell ref="A5:D5"/>
    <mergeCell ref="A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CF12F-DE21-4C03-8CA7-AD237BADD40E}">
  <sheetPr>
    <pageSetUpPr fitToPage="1"/>
  </sheetPr>
  <dimension ref="A2:P24"/>
  <sheetViews>
    <sheetView showGridLines="0" zoomScaleNormal="100" workbookViewId="0">
      <selection activeCell="J24" sqref="J24"/>
    </sheetView>
  </sheetViews>
  <sheetFormatPr defaultColWidth="9.140625" defaultRowHeight="15" x14ac:dyDescent="0.25"/>
  <cols>
    <col min="1" max="1" width="62" style="289" customWidth="1"/>
    <col min="2" max="2" width="10.7109375" style="289" customWidth="1"/>
    <col min="3" max="3" width="11" style="289" customWidth="1"/>
    <col min="4" max="4" width="10.140625" style="289" customWidth="1"/>
    <col min="5" max="5" width="7.7109375" style="289" customWidth="1"/>
    <col min="6" max="6" width="8.42578125" style="289" customWidth="1"/>
    <col min="7" max="7" width="15.28515625" style="289" customWidth="1"/>
    <col min="8" max="9" width="9.140625" style="289"/>
    <col min="10" max="10" width="7.28515625" style="289" customWidth="1"/>
    <col min="11" max="11" width="10.28515625" style="289" customWidth="1"/>
    <col min="12" max="12" width="8" style="289" customWidth="1"/>
    <col min="13" max="13" width="11" style="289" customWidth="1"/>
    <col min="14" max="14" width="15.5703125" style="289" customWidth="1"/>
    <col min="15" max="15" width="9.140625" style="289"/>
    <col min="16" max="16" width="18.85546875" style="289" bestFit="1" customWidth="1"/>
    <col min="17" max="16384" width="9.140625" style="289"/>
  </cols>
  <sheetData>
    <row r="2" spans="1:16" x14ac:dyDescent="0.25">
      <c r="A2" s="548" t="s">
        <v>206</v>
      </c>
      <c r="B2" s="548"/>
      <c r="C2" s="548"/>
      <c r="D2" s="548"/>
      <c r="E2" s="548"/>
      <c r="F2" s="548"/>
      <c r="G2" s="548"/>
      <c r="H2" s="548"/>
      <c r="I2" s="548"/>
      <c r="J2" s="548"/>
      <c r="K2" s="548"/>
      <c r="L2" s="548"/>
      <c r="M2" s="548"/>
      <c r="N2" s="548"/>
    </row>
    <row r="3" spans="1:16" s="291" customFormat="1" ht="24.75" customHeight="1" x14ac:dyDescent="0.25">
      <c r="A3" s="621" t="s">
        <v>460</v>
      </c>
      <c r="B3" s="623" t="s">
        <v>131</v>
      </c>
      <c r="C3" s="624"/>
      <c r="D3" s="624"/>
      <c r="E3" s="623" t="s">
        <v>132</v>
      </c>
      <c r="F3" s="624"/>
      <c r="G3" s="624"/>
      <c r="H3" s="623" t="s">
        <v>133</v>
      </c>
      <c r="I3" s="624"/>
      <c r="J3" s="624"/>
      <c r="K3" s="624" t="s">
        <v>134</v>
      </c>
      <c r="L3" s="624"/>
      <c r="M3" s="624"/>
      <c r="N3" s="290"/>
      <c r="O3" s="289"/>
      <c r="P3" s="289"/>
    </row>
    <row r="4" spans="1:16" s="291" customFormat="1" ht="29.25" customHeight="1" x14ac:dyDescent="0.25">
      <c r="A4" s="622"/>
      <c r="B4" s="292" t="s">
        <v>11</v>
      </c>
      <c r="C4" s="292" t="s">
        <v>12</v>
      </c>
      <c r="D4" s="292" t="s">
        <v>10</v>
      </c>
      <c r="E4" s="292" t="s">
        <v>11</v>
      </c>
      <c r="F4" s="292" t="s">
        <v>12</v>
      </c>
      <c r="G4" s="292" t="s">
        <v>10</v>
      </c>
      <c r="H4" s="292" t="s">
        <v>11</v>
      </c>
      <c r="I4" s="292" t="s">
        <v>12</v>
      </c>
      <c r="J4" s="292" t="s">
        <v>10</v>
      </c>
      <c r="K4" s="292" t="s">
        <v>11</v>
      </c>
      <c r="L4" s="292" t="s">
        <v>12</v>
      </c>
      <c r="M4" s="292" t="s">
        <v>10</v>
      </c>
      <c r="N4" s="293" t="s">
        <v>135</v>
      </c>
    </row>
    <row r="5" spans="1:16" s="291" customFormat="1" ht="27" customHeight="1" x14ac:dyDescent="0.25">
      <c r="A5" s="617" t="s">
        <v>247</v>
      </c>
      <c r="B5" s="618"/>
      <c r="C5" s="618"/>
      <c r="D5" s="618"/>
      <c r="E5" s="618"/>
      <c r="F5" s="618"/>
      <c r="G5" s="618"/>
      <c r="H5" s="618"/>
      <c r="I5" s="618"/>
      <c r="J5" s="618"/>
      <c r="K5" s="618"/>
      <c r="L5" s="618"/>
      <c r="M5" s="618"/>
      <c r="N5" s="619"/>
    </row>
    <row r="6" spans="1:16" ht="24" customHeight="1" x14ac:dyDescent="0.25">
      <c r="A6" s="294" t="s">
        <v>136</v>
      </c>
      <c r="B6" s="295">
        <v>0</v>
      </c>
      <c r="C6" s="295">
        <v>0</v>
      </c>
      <c r="D6" s="296">
        <v>0</v>
      </c>
      <c r="E6" s="295">
        <v>0</v>
      </c>
      <c r="F6" s="295">
        <v>0</v>
      </c>
      <c r="G6" s="296">
        <v>0</v>
      </c>
      <c r="H6" s="295">
        <v>0</v>
      </c>
      <c r="I6" s="295">
        <v>0</v>
      </c>
      <c r="J6" s="296">
        <f>H6+I6</f>
        <v>0</v>
      </c>
      <c r="K6" s="295">
        <v>10</v>
      </c>
      <c r="L6" s="295">
        <v>3</v>
      </c>
      <c r="M6" s="296">
        <f>K6+L6</f>
        <v>13</v>
      </c>
      <c r="N6" s="296">
        <f>D6+G6+J6+M6</f>
        <v>13</v>
      </c>
    </row>
    <row r="7" spans="1:16" ht="24" customHeight="1" x14ac:dyDescent="0.25">
      <c r="A7" s="297" t="s">
        <v>137</v>
      </c>
      <c r="B7" s="298">
        <f t="shared" ref="B7:L7" si="0">B6/$N$6</f>
        <v>0</v>
      </c>
      <c r="C7" s="298">
        <f t="shared" si="0"/>
        <v>0</v>
      </c>
      <c r="D7" s="298">
        <f t="shared" si="0"/>
        <v>0</v>
      </c>
      <c r="E7" s="298">
        <f t="shared" si="0"/>
        <v>0</v>
      </c>
      <c r="F7" s="298">
        <f t="shared" si="0"/>
        <v>0</v>
      </c>
      <c r="G7" s="298">
        <f t="shared" si="0"/>
        <v>0</v>
      </c>
      <c r="H7" s="298">
        <f t="shared" si="0"/>
        <v>0</v>
      </c>
      <c r="I7" s="298">
        <f t="shared" si="0"/>
        <v>0</v>
      </c>
      <c r="J7" s="298">
        <f t="shared" si="0"/>
        <v>0</v>
      </c>
      <c r="K7" s="298">
        <f t="shared" si="0"/>
        <v>0.76923076923076927</v>
      </c>
      <c r="L7" s="298">
        <f t="shared" si="0"/>
        <v>0.23076923076923078</v>
      </c>
      <c r="M7" s="298">
        <f>M6/$N$6</f>
        <v>1</v>
      </c>
      <c r="N7" s="299">
        <f>M7+J7+G7+D7</f>
        <v>1</v>
      </c>
    </row>
    <row r="8" spans="1:16" x14ac:dyDescent="0.25">
      <c r="A8" s="300"/>
      <c r="B8" s="301"/>
      <c r="C8" s="301"/>
      <c r="D8" s="301"/>
      <c r="E8" s="301"/>
      <c r="F8" s="301"/>
      <c r="G8" s="301"/>
      <c r="H8" s="301"/>
      <c r="I8" s="301"/>
      <c r="J8" s="301"/>
      <c r="K8" s="301"/>
      <c r="L8" s="301"/>
      <c r="M8" s="301"/>
    </row>
    <row r="9" spans="1:16" ht="25.5" customHeight="1" x14ac:dyDescent="0.25">
      <c r="A9" s="620" t="s">
        <v>248</v>
      </c>
      <c r="B9" s="620"/>
      <c r="C9" s="620"/>
      <c r="D9" s="620"/>
      <c r="E9" s="620"/>
      <c r="F9" s="620"/>
      <c r="G9" s="620"/>
      <c r="H9" s="620"/>
      <c r="I9" s="620"/>
      <c r="J9" s="620"/>
      <c r="K9" s="620"/>
      <c r="L9" s="620"/>
      <c r="M9" s="620"/>
      <c r="N9" s="620"/>
    </row>
    <row r="10" spans="1:16" ht="27" customHeight="1" x14ac:dyDescent="0.25">
      <c r="A10" s="302" t="s">
        <v>138</v>
      </c>
      <c r="B10" s="295">
        <v>0</v>
      </c>
      <c r="C10" s="295">
        <v>0</v>
      </c>
      <c r="D10" s="296">
        <v>0</v>
      </c>
      <c r="E10" s="295">
        <v>0</v>
      </c>
      <c r="F10" s="295">
        <v>0</v>
      </c>
      <c r="G10" s="295">
        <v>0</v>
      </c>
      <c r="H10" s="295">
        <v>1</v>
      </c>
      <c r="I10" s="295">
        <v>0</v>
      </c>
      <c r="J10" s="295">
        <f>H10+I10</f>
        <v>1</v>
      </c>
      <c r="K10" s="295">
        <v>10</v>
      </c>
      <c r="L10" s="295">
        <v>1</v>
      </c>
      <c r="M10" s="296">
        <f>K10+L10</f>
        <v>11</v>
      </c>
      <c r="N10" s="296">
        <f>D10+G10+J10+M10</f>
        <v>12</v>
      </c>
    </row>
    <row r="11" spans="1:16" ht="30" customHeight="1" x14ac:dyDescent="0.25">
      <c r="A11" s="303" t="s">
        <v>139</v>
      </c>
      <c r="B11" s="298">
        <f t="shared" ref="B11:L11" si="1">B10/$N$10</f>
        <v>0</v>
      </c>
      <c r="C11" s="298">
        <f t="shared" si="1"/>
        <v>0</v>
      </c>
      <c r="D11" s="298">
        <f t="shared" si="1"/>
        <v>0</v>
      </c>
      <c r="E11" s="298">
        <f t="shared" si="1"/>
        <v>0</v>
      </c>
      <c r="F11" s="298">
        <f t="shared" si="1"/>
        <v>0</v>
      </c>
      <c r="G11" s="298">
        <f t="shared" si="1"/>
        <v>0</v>
      </c>
      <c r="H11" s="298">
        <f t="shared" si="1"/>
        <v>8.3333333333333329E-2</v>
      </c>
      <c r="I11" s="298">
        <f t="shared" si="1"/>
        <v>0</v>
      </c>
      <c r="J11" s="298">
        <f t="shared" si="1"/>
        <v>8.3333333333333329E-2</v>
      </c>
      <c r="K11" s="298">
        <f t="shared" si="1"/>
        <v>0.83333333333333337</v>
      </c>
      <c r="L11" s="298">
        <f t="shared" si="1"/>
        <v>8.3333333333333329E-2</v>
      </c>
      <c r="M11" s="298">
        <f>M10/$N$10</f>
        <v>0.91666666666666663</v>
      </c>
      <c r="N11" s="299">
        <f>M11+J11+G11+D11</f>
        <v>1</v>
      </c>
    </row>
    <row r="14" spans="1:16" x14ac:dyDescent="0.25">
      <c r="A14" s="625" t="s">
        <v>362</v>
      </c>
      <c r="B14" s="626"/>
      <c r="C14" s="626"/>
      <c r="D14" s="626"/>
      <c r="E14" s="626"/>
    </row>
    <row r="15" spans="1:16" x14ac:dyDescent="0.25">
      <c r="A15" s="627" t="s">
        <v>461</v>
      </c>
      <c r="B15" s="628"/>
      <c r="C15" s="628"/>
      <c r="D15" s="628"/>
      <c r="E15" s="628"/>
    </row>
    <row r="16" spans="1:16" x14ac:dyDescent="0.25">
      <c r="A16" s="629" t="s">
        <v>99</v>
      </c>
      <c r="B16" s="631" t="s">
        <v>361</v>
      </c>
      <c r="C16" s="632"/>
      <c r="D16" s="632" t="s">
        <v>100</v>
      </c>
      <c r="E16" s="633"/>
    </row>
    <row r="17" spans="1:5" x14ac:dyDescent="0.25">
      <c r="A17" s="630"/>
      <c r="B17" s="333" t="s">
        <v>12</v>
      </c>
      <c r="C17" s="333" t="s">
        <v>11</v>
      </c>
      <c r="D17" s="333" t="s">
        <v>12</v>
      </c>
      <c r="E17" s="334" t="s">
        <v>11</v>
      </c>
    </row>
    <row r="18" spans="1:5" x14ac:dyDescent="0.25">
      <c r="A18" s="256" t="s">
        <v>101</v>
      </c>
      <c r="B18" s="335">
        <v>0.23076923076923078</v>
      </c>
      <c r="C18" s="335">
        <v>0.76923076923076927</v>
      </c>
      <c r="D18" s="341">
        <v>3</v>
      </c>
      <c r="E18" s="341">
        <v>10</v>
      </c>
    </row>
    <row r="19" spans="1:5" x14ac:dyDescent="0.25">
      <c r="A19" s="256" t="s">
        <v>102</v>
      </c>
      <c r="B19" s="335">
        <v>8.3333333333333329E-2</v>
      </c>
      <c r="C19" s="335">
        <v>0.91666666666666663</v>
      </c>
      <c r="D19" s="341">
        <v>1</v>
      </c>
      <c r="E19" s="341">
        <v>11</v>
      </c>
    </row>
    <row r="20" spans="1:5" x14ac:dyDescent="0.25">
      <c r="A20" s="367"/>
      <c r="B20" s="368"/>
      <c r="C20" s="368"/>
      <c r="D20" s="369"/>
      <c r="E20" s="369"/>
    </row>
    <row r="21" spans="1:5" x14ac:dyDescent="0.25">
      <c r="A21" s="548" t="s">
        <v>203</v>
      </c>
      <c r="B21" s="548"/>
    </row>
    <row r="22" spans="1:5" ht="34.5" customHeight="1" x14ac:dyDescent="0.25">
      <c r="A22" s="304" t="s">
        <v>354</v>
      </c>
      <c r="B22" s="343">
        <f>L6/N6</f>
        <v>0.23076923076923078</v>
      </c>
    </row>
    <row r="23" spans="1:5" ht="34.5" customHeight="1" x14ac:dyDescent="0.25">
      <c r="A23" s="304" t="s">
        <v>202</v>
      </c>
      <c r="B23" s="343">
        <f>10/13</f>
        <v>0.76923076923076927</v>
      </c>
    </row>
    <row r="24" spans="1:5" ht="33" x14ac:dyDescent="0.25">
      <c r="A24" s="305" t="s">
        <v>204</v>
      </c>
      <c r="B24" s="344">
        <f>7/13</f>
        <v>0.53846153846153844</v>
      </c>
    </row>
  </sheetData>
  <sheetProtection algorithmName="SHA-512" hashValue="qBkL+ZofnxZfhxaZm2+PNRHKKKQC72ReH8pFpFKynoTf5B2CzFiF7c2vK6H38Sgo8s5IyKMFxXhXZUhIVU62rA==" saltValue="WZtTUc+V1YjhK1HeJMpecw==" spinCount="100000" sheet="1" objects="1" scenarios="1"/>
  <mergeCells count="14">
    <mergeCell ref="A5:N5"/>
    <mergeCell ref="A9:N9"/>
    <mergeCell ref="A21:B21"/>
    <mergeCell ref="A2:N2"/>
    <mergeCell ref="A3:A4"/>
    <mergeCell ref="B3:D3"/>
    <mergeCell ref="E3:G3"/>
    <mergeCell ref="H3:J3"/>
    <mergeCell ref="K3:M3"/>
    <mergeCell ref="A14:E14"/>
    <mergeCell ref="A15:E15"/>
    <mergeCell ref="A16:A17"/>
    <mergeCell ref="B16:C16"/>
    <mergeCell ref="D16:E16"/>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0838-45AA-4EC2-93BC-2BF40323B9AE}">
  <dimension ref="A1:E42"/>
  <sheetViews>
    <sheetView showGridLines="0" zoomScaleNormal="100" workbookViewId="0">
      <selection activeCell="J24" sqref="J24"/>
    </sheetView>
  </sheetViews>
  <sheetFormatPr defaultColWidth="9.140625" defaultRowHeight="15" x14ac:dyDescent="0.25"/>
  <cols>
    <col min="1" max="1" width="78.42578125" style="1" customWidth="1"/>
    <col min="2" max="2" width="15.28515625" style="1" customWidth="1"/>
    <col min="3" max="3" width="15.42578125" style="1" customWidth="1"/>
    <col min="4" max="4" width="9.140625" style="1"/>
    <col min="5" max="5" width="129.140625" style="1" customWidth="1"/>
    <col min="6" max="6" width="9.140625" style="1" customWidth="1"/>
    <col min="7" max="16384" width="9.140625" style="1"/>
  </cols>
  <sheetData>
    <row r="1" spans="1:3" ht="11.25" customHeight="1" x14ac:dyDescent="0.25"/>
    <row r="2" spans="1:3" ht="33" customHeight="1" x14ac:dyDescent="0.25">
      <c r="A2" s="637" t="s">
        <v>117</v>
      </c>
      <c r="B2" s="638"/>
    </row>
    <row r="3" spans="1:3" ht="35.25" customHeight="1" x14ac:dyDescent="0.25">
      <c r="A3" s="213" t="s">
        <v>260</v>
      </c>
      <c r="B3" s="214">
        <v>1.1000000000000001</v>
      </c>
    </row>
    <row r="4" spans="1:3" x14ac:dyDescent="0.25">
      <c r="A4" s="636" t="s">
        <v>269</v>
      </c>
      <c r="B4" s="636"/>
    </row>
    <row r="5" spans="1:3" ht="15.75" thickBot="1" x14ac:dyDescent="0.3">
      <c r="A5" s="642" t="s">
        <v>270</v>
      </c>
      <c r="B5" s="642"/>
    </row>
    <row r="6" spans="1:3" x14ac:dyDescent="0.25">
      <c r="A6" s="215"/>
      <c r="B6" s="216"/>
    </row>
    <row r="7" spans="1:3" x14ac:dyDescent="0.25">
      <c r="A7" s="215"/>
      <c r="B7" s="216"/>
    </row>
    <row r="8" spans="1:3" ht="24.75" customHeight="1" x14ac:dyDescent="0.25">
      <c r="A8" s="213" t="s">
        <v>196</v>
      </c>
      <c r="B8" s="214">
        <v>1.03</v>
      </c>
    </row>
    <row r="9" spans="1:3" ht="12.75" customHeight="1" thickBot="1" x14ac:dyDescent="0.3">
      <c r="A9" s="643" t="s">
        <v>118</v>
      </c>
      <c r="B9" s="643"/>
    </row>
    <row r="10" spans="1:3" ht="12.75" customHeight="1" x14ac:dyDescent="0.25">
      <c r="A10" s="215"/>
      <c r="B10" s="216"/>
    </row>
    <row r="11" spans="1:3" x14ac:dyDescent="0.25">
      <c r="A11" s="215"/>
      <c r="B11" s="216"/>
    </row>
    <row r="12" spans="1:3" ht="24" customHeight="1" x14ac:dyDescent="0.25">
      <c r="A12" s="213" t="s">
        <v>197</v>
      </c>
      <c r="B12" s="214">
        <v>0</v>
      </c>
    </row>
    <row r="13" spans="1:3" ht="12.75" customHeight="1" thickBot="1" x14ac:dyDescent="0.3">
      <c r="A13" s="643" t="s">
        <v>119</v>
      </c>
      <c r="B13" s="643"/>
    </row>
    <row r="14" spans="1:3" ht="12.75" customHeight="1" x14ac:dyDescent="0.25">
      <c r="A14" s="215"/>
      <c r="B14" s="216"/>
    </row>
    <row r="15" spans="1:3" x14ac:dyDescent="0.25">
      <c r="A15" s="641" t="s">
        <v>350</v>
      </c>
      <c r="B15" s="641"/>
      <c r="C15" s="15"/>
    </row>
    <row r="16" spans="1:3" ht="31.5" customHeight="1" x14ac:dyDescent="0.25">
      <c r="A16" s="213" t="s">
        <v>198</v>
      </c>
      <c r="B16" s="214">
        <v>0.63</v>
      </c>
    </row>
    <row r="17" spans="1:5" ht="12.75" customHeight="1" thickBot="1" x14ac:dyDescent="0.3">
      <c r="A17" s="643" t="s">
        <v>120</v>
      </c>
      <c r="B17" s="643"/>
    </row>
    <row r="18" spans="1:5" ht="12.75" customHeight="1" x14ac:dyDescent="0.25">
      <c r="A18" s="212"/>
      <c r="B18" s="212"/>
    </row>
    <row r="19" spans="1:5" x14ac:dyDescent="0.25">
      <c r="A19" s="212"/>
      <c r="B19" s="212"/>
    </row>
    <row r="20" spans="1:5" ht="27.75" customHeight="1" x14ac:dyDescent="0.25">
      <c r="A20" s="213" t="s">
        <v>199</v>
      </c>
      <c r="B20" s="214">
        <v>0</v>
      </c>
    </row>
    <row r="21" spans="1:5" ht="12.75" customHeight="1" thickBot="1" x14ac:dyDescent="0.3">
      <c r="A21" s="643" t="s">
        <v>121</v>
      </c>
      <c r="B21" s="643"/>
    </row>
    <row r="22" spans="1:5" x14ac:dyDescent="0.25">
      <c r="A22" s="215"/>
      <c r="B22" s="216"/>
    </row>
    <row r="23" spans="1:5" x14ac:dyDescent="0.25">
      <c r="A23" s="218"/>
      <c r="B23" s="216"/>
    </row>
    <row r="24" spans="1:5" ht="30.75" customHeight="1" x14ac:dyDescent="0.25">
      <c r="A24" s="213" t="s">
        <v>200</v>
      </c>
      <c r="B24" s="214">
        <v>0.63</v>
      </c>
    </row>
    <row r="25" spans="1:5" ht="13.5" customHeight="1" thickBot="1" x14ac:dyDescent="0.3">
      <c r="A25" s="643" t="s">
        <v>122</v>
      </c>
      <c r="B25" s="643"/>
    </row>
    <row r="26" spans="1:5" ht="13.5" customHeight="1" x14ac:dyDescent="0.25">
      <c r="A26" s="215"/>
      <c r="B26" s="216"/>
    </row>
    <row r="27" spans="1:5" x14ac:dyDescent="0.25">
      <c r="A27" s="215"/>
      <c r="B27" s="216"/>
    </row>
    <row r="28" spans="1:5" x14ac:dyDescent="0.25">
      <c r="A28" s="641" t="s">
        <v>246</v>
      </c>
      <c r="B28" s="641"/>
      <c r="E28" s="217"/>
    </row>
    <row r="29" spans="1:5" ht="30" x14ac:dyDescent="0.25">
      <c r="A29" s="213" t="s">
        <v>201</v>
      </c>
      <c r="B29" s="219" t="s">
        <v>271</v>
      </c>
      <c r="E29" s="222"/>
    </row>
    <row r="30" spans="1:5" x14ac:dyDescent="0.25">
      <c r="A30" s="212"/>
      <c r="B30" s="212"/>
      <c r="E30" s="222"/>
    </row>
    <row r="31" spans="1:5" x14ac:dyDescent="0.25">
      <c r="A31" s="212"/>
      <c r="B31" s="212"/>
      <c r="E31" s="222"/>
    </row>
    <row r="32" spans="1:5" x14ac:dyDescent="0.25">
      <c r="A32" s="641" t="s">
        <v>272</v>
      </c>
      <c r="B32" s="641"/>
      <c r="C32" s="288"/>
      <c r="E32" s="222"/>
    </row>
    <row r="33" spans="1:2" x14ac:dyDescent="0.25">
      <c r="A33" s="639" t="s">
        <v>463</v>
      </c>
      <c r="B33" s="640"/>
    </row>
    <row r="34" spans="1:2" ht="15.75" thickBot="1" x14ac:dyDescent="0.3">
      <c r="A34" s="220"/>
      <c r="B34" s="221">
        <v>2023</v>
      </c>
    </row>
    <row r="35" spans="1:2" x14ac:dyDescent="0.25">
      <c r="A35" s="422" t="s">
        <v>274</v>
      </c>
      <c r="B35" s="208">
        <v>1189000</v>
      </c>
    </row>
    <row r="36" spans="1:2" ht="30" x14ac:dyDescent="0.25">
      <c r="A36" s="423" t="s">
        <v>275</v>
      </c>
      <c r="B36" s="208">
        <v>27652.100000000002</v>
      </c>
    </row>
    <row r="37" spans="1:2" x14ac:dyDescent="0.25">
      <c r="A37" s="424" t="s">
        <v>273</v>
      </c>
      <c r="B37" s="336">
        <f>B35/B36</f>
        <v>42.998542606167341</v>
      </c>
    </row>
    <row r="38" spans="1:2" ht="30" x14ac:dyDescent="0.25">
      <c r="A38" s="425" t="s">
        <v>276</v>
      </c>
      <c r="B38" s="337">
        <v>0.22</v>
      </c>
    </row>
    <row r="39" spans="1:2" ht="30" x14ac:dyDescent="0.25">
      <c r="A39" s="426" t="s">
        <v>277</v>
      </c>
      <c r="B39" s="337">
        <v>0.05</v>
      </c>
    </row>
    <row r="40" spans="1:2" ht="30" x14ac:dyDescent="0.25">
      <c r="A40" s="425" t="s">
        <v>278</v>
      </c>
      <c r="B40" s="427" t="s">
        <v>365</v>
      </c>
    </row>
    <row r="41" spans="1:2" ht="163.5" customHeight="1" x14ac:dyDescent="0.25">
      <c r="A41" s="634" t="s">
        <v>462</v>
      </c>
      <c r="B41" s="635"/>
    </row>
    <row r="42" spans="1:2" ht="43.5" customHeight="1" x14ac:dyDescent="0.25">
      <c r="A42" s="10"/>
    </row>
  </sheetData>
  <sheetProtection algorithmName="SHA-512" hashValue="PYTKE/3RX13XP7b/e3qM/7Va9xfG05hWNYUl0p6bOOABDnSVrLDQ2WD8teWLypmkcg8xkQfqoGLtGbdg6YHsFQ==" saltValue="Ul+RBcIpcPNXduwJTjXvsQ==" spinCount="100000" sheet="1" objects="1" scenarios="1"/>
  <mergeCells count="13">
    <mergeCell ref="A41:B41"/>
    <mergeCell ref="A4:B4"/>
    <mergeCell ref="A2:B2"/>
    <mergeCell ref="A33:B33"/>
    <mergeCell ref="A15:B15"/>
    <mergeCell ref="A32:B32"/>
    <mergeCell ref="A5:B5"/>
    <mergeCell ref="A9:B9"/>
    <mergeCell ref="A13:B13"/>
    <mergeCell ref="A17:B17"/>
    <mergeCell ref="A21:B21"/>
    <mergeCell ref="A25:B25"/>
    <mergeCell ref="A28:B2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6B4A6-0839-4F16-9394-8A251740C9CF}">
  <dimension ref="A2:I24"/>
  <sheetViews>
    <sheetView showGridLines="0" zoomScale="80" zoomScaleNormal="80" workbookViewId="0">
      <selection activeCell="C9" sqref="C9"/>
    </sheetView>
  </sheetViews>
  <sheetFormatPr defaultRowHeight="15" x14ac:dyDescent="0.25"/>
  <cols>
    <col min="1" max="1" width="43.42578125" customWidth="1"/>
    <col min="2" max="2" width="47" customWidth="1"/>
    <col min="3" max="3" width="70" customWidth="1"/>
    <col min="4" max="4" width="35.7109375" customWidth="1"/>
    <col min="9" max="15" width="9.140625" customWidth="1"/>
  </cols>
  <sheetData>
    <row r="2" spans="1:9" ht="24.95" customHeight="1" x14ac:dyDescent="0.25">
      <c r="A2" s="505" t="s">
        <v>382</v>
      </c>
      <c r="B2" s="506"/>
      <c r="C2" s="506"/>
    </row>
    <row r="3" spans="1:9" ht="24.95" customHeight="1" thickBot="1" x14ac:dyDescent="0.3">
      <c r="A3" s="224"/>
      <c r="B3" s="225">
        <v>2022</v>
      </c>
      <c r="C3" s="225">
        <v>2023</v>
      </c>
      <c r="H3" s="644"/>
      <c r="I3" s="644"/>
    </row>
    <row r="4" spans="1:9" ht="41.25" customHeight="1" x14ac:dyDescent="0.25">
      <c r="A4" s="428" t="s">
        <v>383</v>
      </c>
      <c r="B4" s="436">
        <v>0</v>
      </c>
      <c r="C4" s="436">
        <v>2</v>
      </c>
    </row>
    <row r="7" spans="1:9" ht="24.95" customHeight="1" x14ac:dyDescent="0.25">
      <c r="A7" s="505" t="s">
        <v>281</v>
      </c>
      <c r="B7" s="506"/>
      <c r="C7" s="506"/>
    </row>
    <row r="8" spans="1:9" ht="24.95" customHeight="1" thickBot="1" x14ac:dyDescent="0.3">
      <c r="A8" s="224"/>
      <c r="B8" s="225">
        <v>2022</v>
      </c>
      <c r="C8" s="225">
        <v>2023</v>
      </c>
    </row>
    <row r="9" spans="1:9" ht="39.75" customHeight="1" x14ac:dyDescent="0.25">
      <c r="A9" s="226" t="s">
        <v>282</v>
      </c>
      <c r="B9" s="433">
        <v>0</v>
      </c>
      <c r="C9" s="433">
        <v>0</v>
      </c>
    </row>
    <row r="10" spans="1:9" x14ac:dyDescent="0.25">
      <c r="B10" s="227"/>
      <c r="C10" s="227"/>
    </row>
    <row r="11" spans="1:9" s="370" customFormat="1" x14ac:dyDescent="0.25">
      <c r="A11" s="645"/>
      <c r="B11" s="645"/>
      <c r="C11" s="645"/>
      <c r="D11" s="371"/>
    </row>
    <row r="12" spans="1:9" ht="24.95" customHeight="1" x14ac:dyDescent="0.25">
      <c r="A12" s="505" t="s">
        <v>283</v>
      </c>
      <c r="B12" s="506"/>
      <c r="C12" s="506"/>
      <c r="D12" s="228"/>
    </row>
    <row r="13" spans="1:9" ht="24.95" customHeight="1" thickBot="1" x14ac:dyDescent="0.3">
      <c r="A13" s="224"/>
      <c r="B13" s="225">
        <v>2022</v>
      </c>
      <c r="C13" s="225">
        <v>2023</v>
      </c>
    </row>
    <row r="14" spans="1:9" ht="409.5" customHeight="1" x14ac:dyDescent="0.25">
      <c r="A14" s="226" t="s">
        <v>284</v>
      </c>
      <c r="B14" s="434">
        <v>0</v>
      </c>
      <c r="C14" s="435" t="s">
        <v>391</v>
      </c>
    </row>
    <row r="16" spans="1:9" ht="36.75" customHeight="1" x14ac:dyDescent="0.25">
      <c r="A16" s="651" t="s">
        <v>279</v>
      </c>
      <c r="B16" s="652"/>
      <c r="C16" s="511"/>
    </row>
    <row r="17" spans="1:4" ht="24.95" customHeight="1" thickBot="1" x14ac:dyDescent="0.3">
      <c r="A17" s="653"/>
      <c r="B17" s="654"/>
      <c r="C17" s="225">
        <v>2023</v>
      </c>
    </row>
    <row r="18" spans="1:4" ht="15" customHeight="1" x14ac:dyDescent="0.25">
      <c r="A18" s="648" t="s">
        <v>280</v>
      </c>
      <c r="B18" s="649"/>
      <c r="C18" s="436">
        <v>225</v>
      </c>
    </row>
    <row r="19" spans="1:4" ht="15" customHeight="1" x14ac:dyDescent="0.25">
      <c r="A19" s="655" t="s">
        <v>394</v>
      </c>
      <c r="B19" s="656"/>
      <c r="C19" s="436">
        <v>12</v>
      </c>
    </row>
    <row r="20" spans="1:4" x14ac:dyDescent="0.25">
      <c r="A20" s="440"/>
    </row>
    <row r="21" spans="1:4" ht="28.5" customHeight="1" x14ac:dyDescent="0.25">
      <c r="A21" s="505" t="s">
        <v>364</v>
      </c>
      <c r="B21" s="506"/>
      <c r="C21" s="506"/>
      <c r="D21" s="350"/>
    </row>
    <row r="22" spans="1:4" ht="24.95" customHeight="1" thickBot="1" x14ac:dyDescent="0.3">
      <c r="A22" s="646"/>
      <c r="B22" s="647"/>
      <c r="C22" s="225">
        <v>2023</v>
      </c>
    </row>
    <row r="23" spans="1:4" ht="38.25" customHeight="1" x14ac:dyDescent="0.25">
      <c r="A23" s="648" t="s">
        <v>377</v>
      </c>
      <c r="B23" s="649"/>
      <c r="C23" s="437">
        <v>0.95</v>
      </c>
    </row>
    <row r="24" spans="1:4" ht="74.25" customHeight="1" thickBot="1" x14ac:dyDescent="0.3">
      <c r="A24" s="650" t="s">
        <v>378</v>
      </c>
      <c r="B24" s="650"/>
      <c r="C24" s="650"/>
    </row>
  </sheetData>
  <sheetProtection algorithmName="SHA-512" hashValue="Vs2SdemQRUAkzXvmSsFrxqp77sPWfxxcOSeIe2sLLNJlWOh6eAjX7/E30rAEJCdR2JXVOVdG5hnJJeC9rOQN4Q==" saltValue="ouZwWsWrTnndqjK0U0tvHg==" spinCount="100000" sheet="1" objects="1" scenarios="1" selectLockedCells="1" selectUnlockedCells="1"/>
  <mergeCells count="13">
    <mergeCell ref="A21:C21"/>
    <mergeCell ref="A22:B22"/>
    <mergeCell ref="A23:B23"/>
    <mergeCell ref="A24:C24"/>
    <mergeCell ref="A16:C16"/>
    <mergeCell ref="A17:B17"/>
    <mergeCell ref="A18:B18"/>
    <mergeCell ref="A19:B19"/>
    <mergeCell ref="A2:C2"/>
    <mergeCell ref="H3:I3"/>
    <mergeCell ref="A7:C7"/>
    <mergeCell ref="A11:C11"/>
    <mergeCell ref="A12:C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75BFA-8E30-49D9-B6E8-BFDAA68A8BBD}">
  <dimension ref="A2:D15"/>
  <sheetViews>
    <sheetView showGridLines="0" zoomScaleNormal="100" workbookViewId="0">
      <selection activeCell="C5" sqref="C5"/>
    </sheetView>
  </sheetViews>
  <sheetFormatPr defaultRowHeight="15" x14ac:dyDescent="0.25"/>
  <cols>
    <col min="1" max="1" width="43.42578125" style="1" customWidth="1"/>
    <col min="2" max="2" width="26.85546875" style="1" customWidth="1"/>
    <col min="3" max="3" width="32" style="1" customWidth="1"/>
  </cols>
  <sheetData>
    <row r="2" spans="1:4" x14ac:dyDescent="0.25">
      <c r="A2" s="658" t="s">
        <v>285</v>
      </c>
      <c r="B2" s="657"/>
      <c r="C2" s="657"/>
      <c r="D2" s="223"/>
    </row>
    <row r="3" spans="1:4" ht="24.95" customHeight="1" x14ac:dyDescent="0.25">
      <c r="A3" s="505" t="s">
        <v>286</v>
      </c>
      <c r="B3" s="506"/>
      <c r="C3" s="506"/>
      <c r="D3" s="223"/>
    </row>
    <row r="4" spans="1:4" ht="60.75" thickBot="1" x14ac:dyDescent="0.3">
      <c r="A4" s="338" t="s">
        <v>287</v>
      </c>
      <c r="B4" s="339">
        <v>2022</v>
      </c>
      <c r="C4" s="339">
        <v>2023</v>
      </c>
    </row>
    <row r="5" spans="1:4" ht="30" x14ac:dyDescent="0.25">
      <c r="A5" s="340" t="s">
        <v>288</v>
      </c>
      <c r="B5" s="438">
        <v>0</v>
      </c>
      <c r="C5" s="438">
        <v>0</v>
      </c>
    </row>
    <row r="6" spans="1:4" ht="30" x14ac:dyDescent="0.25">
      <c r="A6" s="340" t="s">
        <v>289</v>
      </c>
      <c r="B6" s="439">
        <v>0</v>
      </c>
      <c r="C6" s="439">
        <v>0</v>
      </c>
    </row>
    <row r="7" spans="1:4" ht="30" x14ac:dyDescent="0.25">
      <c r="A7" s="340" t="s">
        <v>290</v>
      </c>
      <c r="B7" s="439">
        <v>0</v>
      </c>
      <c r="C7" s="439">
        <v>0</v>
      </c>
    </row>
    <row r="8" spans="1:4" x14ac:dyDescent="0.25">
      <c r="A8" s="659" t="s">
        <v>418</v>
      </c>
      <c r="B8" s="660"/>
      <c r="C8" s="660"/>
    </row>
    <row r="10" spans="1:4" x14ac:dyDescent="0.25">
      <c r="A10" s="657" t="s">
        <v>291</v>
      </c>
      <c r="B10" s="657"/>
      <c r="C10" s="657"/>
      <c r="D10" s="228"/>
    </row>
    <row r="11" spans="1:4" ht="24.95" customHeight="1" x14ac:dyDescent="0.25">
      <c r="A11" s="505" t="s">
        <v>292</v>
      </c>
      <c r="B11" s="506"/>
      <c r="C11" s="506"/>
      <c r="D11" s="223"/>
    </row>
    <row r="12" spans="1:4" ht="75.75" thickBot="1" x14ac:dyDescent="0.3">
      <c r="A12" s="338" t="s">
        <v>293</v>
      </c>
      <c r="B12" s="339">
        <v>2022</v>
      </c>
      <c r="C12" s="339">
        <v>2023</v>
      </c>
    </row>
    <row r="13" spans="1:4" ht="30" x14ac:dyDescent="0.25">
      <c r="A13" s="340" t="s">
        <v>288</v>
      </c>
      <c r="B13" s="438">
        <v>0</v>
      </c>
      <c r="C13" s="438">
        <v>0</v>
      </c>
    </row>
    <row r="14" spans="1:4" ht="30" x14ac:dyDescent="0.25">
      <c r="A14" s="340" t="s">
        <v>289</v>
      </c>
      <c r="B14" s="439">
        <v>0</v>
      </c>
      <c r="C14" s="439">
        <v>0</v>
      </c>
    </row>
    <row r="15" spans="1:4" ht="30" x14ac:dyDescent="0.25">
      <c r="A15" s="340" t="s">
        <v>290</v>
      </c>
      <c r="B15" s="439">
        <v>0</v>
      </c>
      <c r="C15" s="439">
        <v>0</v>
      </c>
    </row>
  </sheetData>
  <sheetProtection algorithmName="SHA-512" hashValue="+42ffXjc8x2bymOxg8ixxBqbeEUTZbKob/4tHYK9VsLCOu8LCnMU4bM9dieRlqA72mm9VoPb1z4/Vc8LkvDvsA==" saltValue="jLKTB9uPc6ZBISid6wdl+A==" spinCount="100000" sheet="1" objects="1" scenarios="1" selectLockedCells="1" selectUnlockedCells="1"/>
  <mergeCells count="5">
    <mergeCell ref="A10:C10"/>
    <mergeCell ref="A11:C11"/>
    <mergeCell ref="A2:C2"/>
    <mergeCell ref="A3:C3"/>
    <mergeCell ref="A8:C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32A5D3B0172B4388DF525A30C14488" ma:contentTypeVersion="6" ma:contentTypeDescription="Create a new document." ma:contentTypeScope="" ma:versionID="21227f023dceb59783d075a5702c387a">
  <xsd:schema xmlns:xsd="http://www.w3.org/2001/XMLSchema" xmlns:xs="http://www.w3.org/2001/XMLSchema" xmlns:p="http://schemas.microsoft.com/office/2006/metadata/properties" xmlns:ns2="c38b7329-8cd0-4fb0-9799-ce1547589f25" xmlns:ns3="60068cee-9525-4dd8-8d1e-84c3e471e5d3" targetNamespace="http://schemas.microsoft.com/office/2006/metadata/properties" ma:root="true" ma:fieldsID="fe170e8529f7b1693582c37275a138eb" ns2:_="" ns3:_="">
    <xsd:import namespace="c38b7329-8cd0-4fb0-9799-ce1547589f25"/>
    <xsd:import namespace="60068cee-9525-4dd8-8d1e-84c3e471e5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b7329-8cd0-4fb0-9799-ce154758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68cee-9525-4dd8-8d1e-84c3e471e5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A37690-0059-47FB-824E-6C77AF4CBB42}">
  <ds:schemaRefs>
    <ds:schemaRef ds:uri="http://schemas.microsoft.com/sharepoint/v3/contenttype/forms"/>
  </ds:schemaRefs>
</ds:datastoreItem>
</file>

<file path=customXml/itemProps2.xml><?xml version="1.0" encoding="utf-8"?>
<ds:datastoreItem xmlns:ds="http://schemas.openxmlformats.org/officeDocument/2006/customXml" ds:itemID="{F3F259DB-8CD4-4C4B-99CC-417DAC9B5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b7329-8cd0-4fb0-9799-ce1547589f25"/>
    <ds:schemaRef ds:uri="60068cee-9525-4dd8-8d1e-84c3e471e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73610D-0ABF-4A40-9021-295EE2624971}">
  <ds:schemaRefs>
    <ds:schemaRef ds:uri="http://schemas.microsoft.com/office/2006/documentManagement/types"/>
    <ds:schemaRef ds:uri="60068cee-9525-4dd8-8d1e-84c3e471e5d3"/>
    <ds:schemaRef ds:uri="c38b7329-8cd0-4fb0-9799-ce1547589f2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vt:lpstr>
      <vt:lpstr>Index</vt:lpstr>
      <vt:lpstr>Environment </vt:lpstr>
      <vt:lpstr>Employer's impact</vt:lpstr>
      <vt:lpstr>Digital Banking </vt:lpstr>
      <vt:lpstr>Governance Bodies </vt:lpstr>
      <vt:lpstr>Remuneration Indexes </vt:lpstr>
      <vt:lpstr>Ethical Integrity</vt:lpstr>
      <vt:lpstr>Responsible information</vt:lpstr>
      <vt:lpstr>Key subsidiaries</vt:lpstr>
      <vt:lpstr>Reporting Principles</vt:lpstr>
      <vt:lpstr>'Employer''s impact'!Print_Area</vt:lpstr>
      <vt:lpstr>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2024-07-23T08:13:58Z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0x0101003432A5D3B0172B4388DF525A30C14488</vt:lpwstr>
  </property>
  <property fmtid="{D5CDD505-2E9C-101B-9397-08002B2CF9AE}" pid="3" name="MSIP_Label_ea60d57e-af5b-4752-ac57-3e4f28ca11dc_Enabled">
    <vt:lpwstr>true</vt:lpwstr>
  </property>
  <property fmtid="{D5CDD505-2E9C-101B-9397-08002B2CF9AE}" pid="4" name="MSIP_Label_ea60d57e-af5b-4752-ac57-3e4f28ca11dc_SetDate">
    <vt:lpwstr>2024-07-16T09:33:52Z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14a3ec2a-9cc9-44a8-9285-144e10f8b09e</vt:lpwstr>
  </property>
  <property fmtid="{D5CDD505-2E9C-101B-9397-08002B2CF9AE}" pid="9" name="MSIP_Label_ea60d57e-af5b-4752-ac57-3e4f28ca11dc_ContentBits">
    <vt:lpwstr>0</vt:lpwstr>
  </property>
</Properties>
</file>